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\OneDrive\Escritorio\Gloria por Cenizas\GLORIA POR CENIZAS\COMPRAS\Compras 2024\"/>
    </mc:Choice>
  </mc:AlternateContent>
  <bookViews>
    <workbookView xWindow="0" yWindow="0" windowWidth="7476" windowHeight="2388" activeTab="2"/>
  </bookViews>
  <sheets>
    <sheet name="ALIMENTACION" sheetId="1" r:id="rId1"/>
    <sheet name="LIMPIEZA" sheetId="2" r:id="rId2"/>
    <sheet name="SANITARIOS" sheetId="3" r:id="rId3"/>
    <sheet name="MEDICINALES" sheetId="4" r:id="rId4"/>
  </sheets>
  <calcPr calcId="152511"/>
</workbook>
</file>

<file path=xl/calcChain.xml><?xml version="1.0" encoding="utf-8"?>
<calcChain xmlns="http://schemas.openxmlformats.org/spreadsheetml/2006/main">
  <c r="G7" i="1" l="1"/>
  <c r="G12" i="4" l="1"/>
  <c r="AB9" i="4"/>
  <c r="AB8" i="4"/>
  <c r="AB7" i="4"/>
  <c r="AB6" i="4"/>
  <c r="AB5" i="4"/>
  <c r="U9" i="4"/>
  <c r="U8" i="4"/>
  <c r="U7" i="4"/>
  <c r="U6" i="4"/>
  <c r="U5" i="4"/>
  <c r="N9" i="4"/>
  <c r="N8" i="4"/>
  <c r="N7" i="4"/>
  <c r="N6" i="4"/>
  <c r="N5" i="4"/>
  <c r="G6" i="4"/>
  <c r="G7" i="4"/>
  <c r="G8" i="4"/>
  <c r="G9" i="4"/>
  <c r="G5" i="4"/>
  <c r="P9" i="3"/>
  <c r="G12" i="3"/>
  <c r="W6" i="3"/>
  <c r="S12" i="3"/>
  <c r="O6" i="3"/>
  <c r="O10" i="3" s="1"/>
  <c r="AE9" i="3"/>
  <c r="AE8" i="3"/>
  <c r="AE7" i="3"/>
  <c r="AE10" i="3" s="1"/>
  <c r="AE6" i="3"/>
  <c r="W9" i="3"/>
  <c r="W8" i="3"/>
  <c r="W7" i="3"/>
  <c r="O9" i="3"/>
  <c r="O8" i="3"/>
  <c r="O7" i="3"/>
  <c r="G10" i="3"/>
  <c r="G7" i="3"/>
  <c r="G8" i="3"/>
  <c r="G9" i="3"/>
  <c r="G6" i="3"/>
  <c r="G7" i="2"/>
  <c r="G6" i="2"/>
  <c r="G9" i="2"/>
  <c r="G11" i="2"/>
  <c r="AE7" i="2"/>
  <c r="AE6" i="2"/>
  <c r="AE9" i="2" s="1"/>
  <c r="W9" i="2"/>
  <c r="W7" i="2"/>
  <c r="W6" i="2"/>
  <c r="O7" i="2"/>
  <c r="P7" i="2" s="1"/>
  <c r="O6" i="2"/>
  <c r="O86" i="1"/>
  <c r="O87" i="1"/>
  <c r="G87" i="1"/>
  <c r="G86" i="1"/>
  <c r="O88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AE85" i="1"/>
  <c r="AE86" i="1"/>
  <c r="AE87" i="1"/>
  <c r="AE84" i="1"/>
  <c r="W85" i="1"/>
  <c r="W86" i="1"/>
  <c r="W87" i="1"/>
  <c r="W84" i="1"/>
  <c r="O85" i="1"/>
  <c r="O84" i="1"/>
  <c r="AB10" i="4" l="1"/>
  <c r="U10" i="4"/>
  <c r="N10" i="4"/>
  <c r="G10" i="4"/>
  <c r="W10" i="3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41" i="1"/>
  <c r="AE40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8" i="1"/>
  <c r="AE7" i="1"/>
  <c r="W72" i="1"/>
  <c r="W73" i="1"/>
  <c r="W74" i="1"/>
  <c r="W75" i="1"/>
  <c r="W76" i="1"/>
  <c r="W77" i="1"/>
  <c r="W78" i="1"/>
  <c r="W79" i="1"/>
  <c r="W80" i="1"/>
  <c r="W81" i="1"/>
  <c r="W82" i="1"/>
  <c r="W83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41" i="1"/>
  <c r="W42" i="1"/>
  <c r="W43" i="1"/>
  <c r="W44" i="1"/>
  <c r="W45" i="1"/>
  <c r="W46" i="1"/>
  <c r="W47" i="1"/>
  <c r="W48" i="1"/>
  <c r="W49" i="1"/>
  <c r="W50" i="1"/>
  <c r="W51" i="1"/>
  <c r="W52" i="1"/>
  <c r="W40" i="1"/>
  <c r="W39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13" i="1"/>
  <c r="W14" i="1"/>
  <c r="W15" i="1"/>
  <c r="W16" i="1"/>
  <c r="W17" i="1"/>
  <c r="W18" i="1"/>
  <c r="W19" i="1"/>
  <c r="W20" i="1"/>
  <c r="W12" i="1"/>
  <c r="W11" i="1"/>
  <c r="W10" i="1"/>
  <c r="W9" i="1"/>
  <c r="W8" i="1"/>
  <c r="W7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70" i="1"/>
  <c r="O69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41" i="1"/>
  <c r="O40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21" i="1"/>
  <c r="O20" i="1"/>
  <c r="O9" i="1"/>
  <c r="O10" i="1"/>
  <c r="O11" i="1"/>
  <c r="O12" i="1"/>
  <c r="O13" i="1"/>
  <c r="O14" i="1"/>
  <c r="O15" i="1"/>
  <c r="O16" i="1"/>
  <c r="O17" i="1"/>
  <c r="O18" i="1"/>
  <c r="O19" i="1"/>
  <c r="O8" i="1"/>
  <c r="O7" i="1"/>
  <c r="G88" i="1"/>
  <c r="P68" i="1" l="1"/>
  <c r="P85" i="1"/>
  <c r="X87" i="1"/>
  <c r="P87" i="1"/>
  <c r="P39" i="1"/>
  <c r="W88" i="1"/>
  <c r="X38" i="1"/>
  <c r="AF83" i="1"/>
  <c r="P7" i="3"/>
  <c r="O9" i="2"/>
  <c r="X83" i="1"/>
  <c r="P19" i="1"/>
  <c r="AF87" i="1"/>
  <c r="AE88" i="1"/>
  <c r="AF39" i="1"/>
  <c r="G90" i="1" l="1"/>
</calcChain>
</file>

<file path=xl/sharedStrings.xml><?xml version="1.0" encoding="utf-8"?>
<sst xmlns="http://schemas.openxmlformats.org/spreadsheetml/2006/main" count="833" uniqueCount="109">
  <si>
    <t xml:space="preserve"> </t>
  </si>
  <si>
    <t>COMPRAS GENERALES</t>
  </si>
  <si>
    <t xml:space="preserve">COMPRAS DE MONJAS </t>
  </si>
  <si>
    <t>COMPRAS DE COMALAPA</t>
  </si>
  <si>
    <t xml:space="preserve">COMPRAS DE DOLORES </t>
  </si>
  <si>
    <t xml:space="preserve">CANTIDAD </t>
  </si>
  <si>
    <t xml:space="preserve">UNIDAD </t>
  </si>
  <si>
    <t xml:space="preserve">DESCRIPCION </t>
  </si>
  <si>
    <t>P UNITARIO</t>
  </si>
  <si>
    <t>P TOTAL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</si>
  <si>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</si>
  <si>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</si>
  <si>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</si>
  <si>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</si>
  <si>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</si>
  <si>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</si>
  <si>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</si>
  <si>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</si>
  <si>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</si>
  <si>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</si>
  <si>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</si>
  <si>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</si>
  <si>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</si>
  <si>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</si>
  <si>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</si>
  <si>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</si>
  <si>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</si>
  <si>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</si>
  <si>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</si>
  <si>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</si>
  <si>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</si>
  <si>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</si>
  <si>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</si>
  <si>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</si>
  <si>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</si>
  <si>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</si>
  <si>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</si>
  <si>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</si>
  <si>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</si>
  <si>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</si>
  <si>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</si>
  <si>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</si>
  <si>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</si>
  <si>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</si>
  <si>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</si>
  <si>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</si>
  <si>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</si>
  <si>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</si>
  <si>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</si>
  <si>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</si>
  <si>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</si>
  <si>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</si>
  <si>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</si>
  <si>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</si>
  <si>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</si>
  <si>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</si>
  <si>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</si>
  <si>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</si>
  <si>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</si>
  <si>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</si>
  <si>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</si>
  <si>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</si>
  <si>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</si>
  <si>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</si>
  <si>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</si>
  <si>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</si>
  <si>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</si>
  <si>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</si>
  <si>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</si>
  <si>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</si>
  <si>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</si>
  <si>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</si>
  <si>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</si>
  <si>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</si>
  <si>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</si>
  <si>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</si>
  <si>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</si>
  <si>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</si>
  <si>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</si>
  <si>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</si>
  <si>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</si>
  <si>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</si>
  <si>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</si>
  <si>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</si>
  <si>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</si>
  <si>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</si>
  <si>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</si>
  <si>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</si>
  <si>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</si>
  <si>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</si>
  <si>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 xml:space="preserve">COMPRAS DE COMALAPA </t>
  </si>
  <si>
    <t>COMPRAS DOLORES</t>
  </si>
  <si>
    <t>COMPRAS MONJAS</t>
  </si>
  <si>
    <t>COMPRAS DE DOLORES</t>
  </si>
  <si>
    <t xml:space="preserve">COMPRAS GENERALES </t>
  </si>
  <si>
    <t xml:space="preserve">COMPRAS COMALAPA </t>
  </si>
  <si>
    <t>Complemento alimenticio de proteinas y minerales sabor fresa banano 850g</t>
  </si>
  <si>
    <t>Complemento alimenticio de proteinas y minerales sabor chocolate 850g</t>
  </si>
  <si>
    <t>Jabón corporal 110 g 3 piezas</t>
  </si>
  <si>
    <t>Lavaplatos Limon 3pack 425 gramos c/u</t>
  </si>
  <si>
    <t>Pañal desechable de audlto talla S</t>
  </si>
  <si>
    <t>Pañal desechable de audlto talla M</t>
  </si>
  <si>
    <t>Pañal desechable de audlto talla L</t>
  </si>
  <si>
    <t>Pañal desechable de audlto talla XL</t>
  </si>
  <si>
    <t>Metformina 850MG caja de 30 tabletas</t>
  </si>
  <si>
    <t>Metformina 1000MG caja de 30 tabletas</t>
  </si>
  <si>
    <t>Acido Acetilsalicilico 81g 30 tabletas</t>
  </si>
  <si>
    <t>Loratadina 10g 100 tabletas</t>
  </si>
  <si>
    <t>Olanzapina 5mg caja de 28 tabletas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</si>
</sst>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Q]#,##0.00"/>
    <numFmt numFmtId="165" formatCode="[$Q-486]#,##0.00"/>
  </numFmts>
  <fonts count="16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8"/>
      <color theme="1"/>
      <name val="&quot;Times New Roman&quot;"/>
    </font>
    <font>
      <sz val="8"/>
      <color rgb="FF000000"/>
      <name val="Times New Roman"/>
    </font>
    <font>
      <sz val="8"/>
      <color theme="1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9"/>
      <color theme="1"/>
      <name val="Times New Roman"/>
      <family val="1"/>
    </font>
    <font>
      <sz val="10"/>
      <color theme="1"/>
      <name val="Calibri"/>
      <family val="2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/>
    <xf numFmtId="0" fontId="3" fillId="2" borderId="1" xfId="0" applyFont="1" applyFill="1" applyBorder="1" applyAlignment="1">
      <alignment wrapText="1"/>
    </xf>
    <xf numFmtId="164" fontId="3" fillId="0" borderId="1" xfId="0" applyNumberFormat="1" applyFont="1" applyBorder="1" applyAlignment="1"/>
    <xf numFmtId="164" fontId="3" fillId="0" borderId="1" xfId="0" applyNumberFormat="1" applyFont="1" applyBorder="1"/>
    <xf numFmtId="0" fontId="1" fillId="0" borderId="3" xfId="0" applyFont="1" applyBorder="1" applyAlignment="1"/>
    <xf numFmtId="3" fontId="3" fillId="2" borderId="4" xfId="0" applyNumberFormat="1" applyFont="1" applyFill="1" applyBorder="1" applyAlignment="1">
      <alignment horizontal="center"/>
    </xf>
    <xf numFmtId="0" fontId="3" fillId="0" borderId="5" xfId="0" applyFont="1" applyBorder="1" applyAlignment="1"/>
    <xf numFmtId="0" fontId="3" fillId="2" borderId="5" xfId="0" applyFont="1" applyFill="1" applyBorder="1" applyAlignment="1">
      <alignment wrapText="1"/>
    </xf>
    <xf numFmtId="164" fontId="3" fillId="0" borderId="5" xfId="0" applyNumberFormat="1" applyFont="1" applyBorder="1" applyAlignment="1"/>
    <xf numFmtId="164" fontId="3" fillId="0" borderId="6" xfId="0" applyNumberFormat="1" applyFont="1" applyBorder="1"/>
    <xf numFmtId="164" fontId="3" fillId="2" borderId="0" xfId="0" applyNumberFormat="1" applyFont="1" applyFill="1"/>
    <xf numFmtId="3" fontId="3" fillId="2" borderId="1" xfId="0" applyNumberFormat="1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Border="1"/>
    <xf numFmtId="164" fontId="3" fillId="0" borderId="0" xfId="0" applyNumberFormat="1" applyFont="1"/>
    <xf numFmtId="3" fontId="3" fillId="2" borderId="7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3" fillId="0" borderId="10" xfId="0" applyFont="1" applyBorder="1" applyAlignment="1"/>
    <xf numFmtId="0" fontId="3" fillId="2" borderId="10" xfId="0" applyFont="1" applyFill="1" applyBorder="1" applyAlignment="1">
      <alignment wrapText="1"/>
    </xf>
    <xf numFmtId="164" fontId="3" fillId="0" borderId="10" xfId="0" applyNumberFormat="1" applyFont="1" applyBorder="1" applyAlignment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3" fillId="0" borderId="7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0" fontId="5" fillId="2" borderId="1" xfId="0" applyFont="1" applyFill="1" applyBorder="1" applyAlignment="1">
      <alignment wrapText="1"/>
    </xf>
    <xf numFmtId="164" fontId="5" fillId="0" borderId="1" xfId="0" applyNumberFormat="1" applyFont="1" applyBorder="1" applyAlignment="1"/>
    <xf numFmtId="4" fontId="1" fillId="0" borderId="0" xfId="0" applyNumberFormat="1" applyFont="1"/>
    <xf numFmtId="3" fontId="5" fillId="2" borderId="1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/>
    <xf numFmtId="3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/>
    <xf numFmtId="3" fontId="7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0" fontId="7" fillId="2" borderId="0" xfId="0" applyFont="1" applyFill="1" applyAlignment="1">
      <alignment wrapText="1"/>
    </xf>
    <xf numFmtId="164" fontId="1" fillId="2" borderId="0" xfId="0" applyNumberFormat="1" applyFont="1" applyFill="1" applyAlignment="1"/>
    <xf numFmtId="4" fontId="1" fillId="2" borderId="0" xfId="0" applyNumberFormat="1" applyFont="1" applyFill="1"/>
    <xf numFmtId="3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11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/>
    <xf numFmtId="164" fontId="3" fillId="0" borderId="0" xfId="0" applyNumberFormat="1" applyFont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13" fillId="0" borderId="1" xfId="0" applyFont="1" applyBorder="1" applyAlignment="1">
      <alignment horizontal="left" vertical="center" wrapText="1"/>
    </xf>
    <xf numFmtId="165" fontId="0" fillId="0" borderId="0" xfId="0" applyNumberFormat="1" applyFont="1" applyAlignment="1"/>
    <xf numFmtId="0" fontId="1" fillId="0" borderId="13" xfId="0" applyFont="1" applyBorder="1" applyAlignment="1"/>
    <xf numFmtId="164" fontId="1" fillId="0" borderId="14" xfId="0" applyNumberFormat="1" applyFont="1" applyBorder="1"/>
    <xf numFmtId="3" fontId="3" fillId="2" borderId="15" xfId="0" applyNumberFormat="1" applyFont="1" applyFill="1" applyBorder="1" applyAlignment="1">
      <alignment horizontal="center"/>
    </xf>
    <xf numFmtId="0" fontId="3" fillId="0" borderId="16" xfId="0" applyFont="1" applyBorder="1" applyAlignment="1"/>
    <xf numFmtId="0" fontId="3" fillId="2" borderId="16" xfId="0" applyFont="1" applyFill="1" applyBorder="1" applyAlignment="1">
      <alignment wrapText="1"/>
    </xf>
    <xf numFmtId="164" fontId="3" fillId="0" borderId="16" xfId="0" applyNumberFormat="1" applyFont="1" applyBorder="1" applyAlignment="1"/>
    <xf numFmtId="164" fontId="3" fillId="0" borderId="17" xfId="0" applyNumberFormat="1" applyFont="1" applyBorder="1"/>
    <xf numFmtId="3" fontId="3" fillId="2" borderId="18" xfId="0" applyNumberFormat="1" applyFont="1" applyFill="1" applyBorder="1" applyAlignment="1">
      <alignment horizontal="center" wrapText="1"/>
    </xf>
    <xf numFmtId="164" fontId="3" fillId="0" borderId="19" xfId="0" applyNumberFormat="1" applyFont="1" applyBorder="1"/>
    <xf numFmtId="3" fontId="3" fillId="2" borderId="18" xfId="0" applyNumberFormat="1" applyFont="1" applyFill="1" applyBorder="1" applyAlignment="1">
      <alignment horizontal="center"/>
    </xf>
    <xf numFmtId="3" fontId="3" fillId="2" borderId="20" xfId="0" applyNumberFormat="1" applyFont="1" applyFill="1" applyBorder="1" applyAlignment="1">
      <alignment horizontal="center"/>
    </xf>
    <xf numFmtId="0" fontId="3" fillId="0" borderId="21" xfId="0" applyFont="1" applyBorder="1" applyAlignment="1"/>
    <xf numFmtId="0" fontId="3" fillId="2" borderId="21" xfId="0" applyFont="1" applyFill="1" applyBorder="1" applyAlignment="1">
      <alignment wrapText="1"/>
    </xf>
    <xf numFmtId="164" fontId="3" fillId="0" borderId="21" xfId="0" applyNumberFormat="1" applyFont="1" applyBorder="1" applyAlignment="1"/>
    <xf numFmtId="164" fontId="3" fillId="0" borderId="22" xfId="0" applyNumberFormat="1" applyFont="1" applyBorder="1"/>
    <xf numFmtId="3" fontId="3" fillId="0" borderId="18" xfId="0" applyNumberFormat="1" applyFont="1" applyBorder="1" applyAlignment="1">
      <alignment horizontal="center"/>
    </xf>
    <xf numFmtId="0" fontId="13" fillId="0" borderId="21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/>
    <xf numFmtId="164" fontId="3" fillId="0" borderId="24" xfId="0" applyNumberFormat="1" applyFont="1" applyBorder="1"/>
    <xf numFmtId="0" fontId="1" fillId="4" borderId="13" xfId="0" applyFont="1" applyFill="1" applyBorder="1" applyAlignment="1"/>
    <xf numFmtId="164" fontId="1" fillId="4" borderId="14" xfId="0" applyNumberFormat="1" applyFont="1" applyFill="1" applyBorder="1"/>
    <xf numFmtId="164" fontId="1" fillId="4" borderId="3" xfId="0" applyNumberFormat="1" applyFont="1" applyFill="1" applyBorder="1"/>
    <xf numFmtId="0" fontId="1" fillId="4" borderId="3" xfId="0" applyFont="1" applyFill="1" applyBorder="1" applyAlignment="1"/>
    <xf numFmtId="164" fontId="3" fillId="4" borderId="3" xfId="0" applyNumberFormat="1" applyFont="1" applyFill="1" applyBorder="1"/>
    <xf numFmtId="164" fontId="3" fillId="4" borderId="14" xfId="0" applyNumberFormat="1" applyFont="1" applyFill="1" applyBorder="1"/>
    <xf numFmtId="0" fontId="1" fillId="0" borderId="0" xfId="0" applyFont="1" applyBorder="1" applyAlignment="1"/>
    <xf numFmtId="164" fontId="1" fillId="0" borderId="0" xfId="0" applyNumberFormat="1" applyFont="1" applyBorder="1" applyAlignment="1"/>
    <xf numFmtId="0" fontId="1" fillId="0" borderId="26" xfId="0" applyFont="1" applyBorder="1" applyAlignment="1"/>
    <xf numFmtId="164" fontId="1" fillId="0" borderId="27" xfId="0" applyNumberFormat="1" applyFont="1" applyBorder="1"/>
    <xf numFmtId="3" fontId="6" fillId="2" borderId="11" xfId="0" applyNumberFormat="1" applyFont="1" applyFill="1" applyBorder="1" applyAlignment="1">
      <alignment horizontal="center" vertical="center"/>
    </xf>
    <xf numFmtId="0" fontId="5" fillId="0" borderId="11" xfId="0" applyFont="1" applyBorder="1" applyAlignment="1"/>
    <xf numFmtId="0" fontId="5" fillId="2" borderId="11" xfId="0" applyFont="1" applyFill="1" applyBorder="1" applyAlignment="1">
      <alignment vertical="center" wrapText="1"/>
    </xf>
    <xf numFmtId="164" fontId="5" fillId="0" borderId="11" xfId="0" applyNumberFormat="1" applyFont="1" applyBorder="1" applyAlignment="1"/>
    <xf numFmtId="3" fontId="5" fillId="2" borderId="25" xfId="0" applyNumberFormat="1" applyFont="1" applyFill="1" applyBorder="1" applyAlignment="1">
      <alignment horizontal="center"/>
    </xf>
    <xf numFmtId="0" fontId="5" fillId="0" borderId="25" xfId="0" applyFont="1" applyBorder="1" applyAlignment="1"/>
    <xf numFmtId="0" fontId="5" fillId="2" borderId="25" xfId="0" applyFont="1" applyFill="1" applyBorder="1" applyAlignment="1">
      <alignment wrapText="1"/>
    </xf>
    <xf numFmtId="164" fontId="5" fillId="0" borderId="25" xfId="0" applyNumberFormat="1" applyFont="1" applyBorder="1" applyAlignment="1"/>
    <xf numFmtId="0" fontId="5" fillId="2" borderId="25" xfId="0" applyFont="1" applyFill="1" applyBorder="1" applyAlignment="1">
      <alignment horizontal="left"/>
    </xf>
    <xf numFmtId="3" fontId="10" fillId="2" borderId="25" xfId="0" applyNumberFormat="1" applyFont="1" applyFill="1" applyBorder="1" applyAlignment="1">
      <alignment horizontal="center" vertical="center"/>
    </xf>
    <xf numFmtId="0" fontId="3" fillId="0" borderId="25" xfId="0" applyFont="1" applyBorder="1" applyAlignment="1"/>
    <xf numFmtId="0" fontId="12" fillId="2" borderId="25" xfId="0" applyFont="1" applyFill="1" applyBorder="1" applyAlignment="1">
      <alignment horizontal="center" vertical="center" wrapText="1"/>
    </xf>
    <xf numFmtId="164" fontId="3" fillId="0" borderId="25" xfId="0" applyNumberFormat="1" applyFont="1" applyBorder="1" applyAlignment="1"/>
    <xf numFmtId="164" fontId="0" fillId="0" borderId="0" xfId="0" applyNumberFormat="1" applyFont="1" applyAlignment="1"/>
    <xf numFmtId="3" fontId="10" fillId="2" borderId="28" xfId="0" applyNumberFormat="1" applyFont="1" applyFill="1" applyBorder="1" applyAlignment="1">
      <alignment horizontal="center" vertical="center"/>
    </xf>
    <xf numFmtId="0" fontId="3" fillId="0" borderId="29" xfId="0" applyFont="1" applyBorder="1" applyAlignment="1"/>
    <xf numFmtId="0" fontId="12" fillId="2" borderId="29" xfId="0" applyFont="1" applyFill="1" applyBorder="1" applyAlignment="1">
      <alignment horizontal="center" vertical="center" wrapText="1"/>
    </xf>
    <xf numFmtId="164" fontId="3" fillId="0" borderId="29" xfId="0" applyNumberFormat="1" applyFont="1" applyBorder="1" applyAlignment="1"/>
    <xf numFmtId="164" fontId="3" fillId="0" borderId="30" xfId="0" applyNumberFormat="1" applyFont="1" applyBorder="1" applyAlignment="1"/>
    <xf numFmtId="3" fontId="10" fillId="2" borderId="31" xfId="0" applyNumberFormat="1" applyFont="1" applyFill="1" applyBorder="1" applyAlignment="1">
      <alignment horizontal="center" vertical="center"/>
    </xf>
    <xf numFmtId="164" fontId="3" fillId="0" borderId="32" xfId="0" applyNumberFormat="1" applyFont="1" applyBorder="1" applyAlignment="1"/>
    <xf numFmtId="3" fontId="10" fillId="2" borderId="33" xfId="0" applyNumberFormat="1" applyFont="1" applyFill="1" applyBorder="1" applyAlignment="1">
      <alignment horizontal="center" vertical="center"/>
    </xf>
    <xf numFmtId="0" fontId="3" fillId="0" borderId="34" xfId="0" applyFont="1" applyBorder="1" applyAlignment="1"/>
    <xf numFmtId="0" fontId="12" fillId="2" borderId="34" xfId="0" applyFont="1" applyFill="1" applyBorder="1" applyAlignment="1">
      <alignment horizontal="center" vertical="center" wrapText="1"/>
    </xf>
    <xf numFmtId="164" fontId="3" fillId="0" borderId="34" xfId="0" applyNumberFormat="1" applyFont="1" applyBorder="1" applyAlignment="1"/>
    <xf numFmtId="164" fontId="3" fillId="0" borderId="35" xfId="0" applyNumberFormat="1" applyFont="1" applyBorder="1" applyAlignment="1"/>
    <xf numFmtId="164" fontId="1" fillId="0" borderId="14" xfId="0" applyNumberFormat="1" applyFont="1" applyBorder="1" applyAlignment="1"/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5" fillId="2" borderId="15" xfId="0" applyNumberFormat="1" applyFont="1" applyFill="1" applyBorder="1" applyAlignment="1">
      <alignment horizontal="center" vertical="center"/>
    </xf>
    <xf numFmtId="0" fontId="1" fillId="0" borderId="16" xfId="0" applyFont="1" applyBorder="1" applyAlignment="1"/>
    <xf numFmtId="0" fontId="14" fillId="2" borderId="16" xfId="0" applyFont="1" applyFill="1" applyBorder="1" applyAlignment="1">
      <alignment horizontal="center" vertical="center" wrapText="1"/>
    </xf>
    <xf numFmtId="164" fontId="1" fillId="0" borderId="16" xfId="0" applyNumberFormat="1" applyFont="1" applyBorder="1" applyAlignment="1"/>
    <xf numFmtId="164" fontId="1" fillId="0" borderId="17" xfId="0" applyNumberFormat="1" applyFont="1" applyBorder="1" applyAlignment="1"/>
    <xf numFmtId="3" fontId="15" fillId="2" borderId="20" xfId="0" applyNumberFormat="1" applyFont="1" applyFill="1" applyBorder="1" applyAlignment="1">
      <alignment horizontal="center" vertical="center"/>
    </xf>
    <xf numFmtId="0" fontId="1" fillId="0" borderId="21" xfId="0" applyFont="1" applyBorder="1" applyAlignment="1"/>
    <xf numFmtId="0" fontId="14" fillId="2" borderId="21" xfId="0" applyFont="1" applyFill="1" applyBorder="1" applyAlignment="1">
      <alignment horizontal="center" vertical="center" wrapText="1"/>
    </xf>
    <xf numFmtId="164" fontId="1" fillId="0" borderId="21" xfId="0" applyNumberFormat="1" applyFont="1" applyBorder="1" applyAlignment="1"/>
    <xf numFmtId="164" fontId="1" fillId="0" borderId="22" xfId="0" applyNumberFormat="1" applyFont="1" applyBorder="1" applyAlignment="1"/>
    <xf numFmtId="3" fontId="15" fillId="0" borderId="15" xfId="0" applyNumberFormat="1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/>
    <xf numFmtId="0" fontId="14" fillId="2" borderId="21" xfId="0" applyFont="1" applyFill="1" applyBorder="1" applyAlignment="1">
      <alignment horizontal="left" vertical="center" wrapText="1"/>
    </xf>
    <xf numFmtId="3" fontId="15" fillId="2" borderId="18" xfId="0" applyNumberFormat="1" applyFont="1" applyFill="1" applyBorder="1" applyAlignment="1">
      <alignment horizontal="center" vertical="center"/>
    </xf>
    <xf numFmtId="0" fontId="0" fillId="0" borderId="12" xfId="0" applyFont="1" applyBorder="1" applyAlignment="1"/>
    <xf numFmtId="0" fontId="4" fillId="3" borderId="3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AH90"/>
  <sheetViews>
    <sheetView topLeftCell="M10" zoomScale="62" zoomScaleNormal="100" workbookViewId="0">
      <selection activeCell="K6" sqref="K6:O6"/>
    </sheetView>
  </sheetViews>
  <sheetFormatPr baseColWidth="10" defaultColWidth="12.6640625" defaultRowHeight="15.75" customHeight="1"/>
  <cols>
    <col min="5" max="5" width="51" customWidth="1"/>
    <col min="13" max="13" width="50.6640625" customWidth="1"/>
    <col min="21" max="21" width="51.21875" customWidth="1"/>
    <col min="29" max="29" width="51.44140625" customWidth="1"/>
  </cols>
  <sheetData>
    <row r="2" spans="2:34" ht="13.2">
      <c r="B2" s="1" t="s">
        <v>0</v>
      </c>
    </row>
    <row r="3" spans="2:34" ht="13.2">
      <c r="E3" s="2" t="s">
        <v>1</v>
      </c>
      <c r="M3" s="1" t="s">
        <v>2</v>
      </c>
      <c r="U3" s="1" t="s">
        <v>3</v>
      </c>
      <c r="AC3" s="1" t="s">
        <v>4</v>
      </c>
    </row>
    <row r="5" spans="2:34" ht="13.2">
      <c r="AF5" s="3"/>
      <c r="AG5" s="3"/>
      <c r="AH5" s="3"/>
    </row>
    <row r="6" spans="2:34" ht="13.8" thickBot="1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K6" s="5" t="s">
        <v>5</v>
      </c>
      <c r="L6" s="5" t="s">
        <v>6</v>
      </c>
      <c r="M6" s="5" t="s">
        <v>7</v>
      </c>
      <c r="N6" s="5" t="s">
        <v>8</v>
      </c>
      <c r="O6" s="5" t="s">
        <v>9</v>
      </c>
      <c r="S6" s="5" t="s">
        <v>5</v>
      </c>
      <c r="T6" s="5" t="s">
        <v>6</v>
      </c>
      <c r="U6" s="5" t="s">
        <v>7</v>
      </c>
      <c r="V6" s="5" t="s">
        <v>8</v>
      </c>
      <c r="W6" s="5" t="s">
        <v>9</v>
      </c>
      <c r="AA6" s="5" t="s">
        <v>5</v>
      </c>
      <c r="AB6" s="5" t="s">
        <v>6</v>
      </c>
      <c r="AC6" s="5" t="s">
        <v>7</v>
      </c>
      <c r="AD6" s="5" t="s">
        <v>8</v>
      </c>
      <c r="AE6" s="5" t="s">
        <v>9</v>
      </c>
      <c r="AF6" s="6"/>
      <c r="AG6" s="6"/>
      <c r="AH6" s="6"/>
    </row>
    <row r="7" spans="2:34" ht="14.4" thickTop="1" thickBot="1">
      <c r="C7" s="7">
        <v>50</v>
      </c>
      <c r="D7" s="8" t="s">
        <v>6</v>
      </c>
      <c r="E7" s="9" t="s">
        <v>10</v>
      </c>
      <c r="F7" s="10">
        <v>130</v>
      </c>
      <c r="G7" s="11">
        <f>+F7*C7</f>
        <v>6500</v>
      </c>
      <c r="J7" s="84">
        <v>1</v>
      </c>
      <c r="K7" s="63">
        <v>25</v>
      </c>
      <c r="L7" s="64" t="s">
        <v>6</v>
      </c>
      <c r="M7" s="65" t="s">
        <v>10</v>
      </c>
      <c r="N7" s="66">
        <v>130</v>
      </c>
      <c r="O7" s="67">
        <f>+K7*N7</f>
        <v>3250</v>
      </c>
      <c r="R7" s="87">
        <v>1</v>
      </c>
      <c r="S7" s="13">
        <v>13</v>
      </c>
      <c r="T7" s="14" t="s">
        <v>6</v>
      </c>
      <c r="U7" s="15" t="s">
        <v>10</v>
      </c>
      <c r="V7" s="16">
        <v>130</v>
      </c>
      <c r="W7" s="17">
        <f t="shared" ref="W7:W12" si="0">+S7*V7</f>
        <v>1690</v>
      </c>
      <c r="Z7" s="87">
        <v>1</v>
      </c>
      <c r="AA7" s="13">
        <v>12</v>
      </c>
      <c r="AB7" s="14" t="s">
        <v>6</v>
      </c>
      <c r="AC7" s="15" t="s">
        <v>10</v>
      </c>
      <c r="AD7" s="16">
        <v>130</v>
      </c>
      <c r="AE7" s="17">
        <f>+AA7*AD7</f>
        <v>1560</v>
      </c>
      <c r="AF7" s="18"/>
      <c r="AG7" s="18"/>
      <c r="AH7" s="18"/>
    </row>
    <row r="8" spans="2:34" ht="13.8" thickTop="1">
      <c r="C8" s="19">
        <v>40</v>
      </c>
      <c r="D8" s="8" t="s">
        <v>6</v>
      </c>
      <c r="E8" s="9" t="s">
        <v>11</v>
      </c>
      <c r="F8" s="10">
        <v>150</v>
      </c>
      <c r="G8" s="11">
        <f t="shared" ref="G8:G71" si="1">+F8*C8</f>
        <v>6000</v>
      </c>
      <c r="K8" s="68">
        <v>20</v>
      </c>
      <c r="L8" s="8" t="s">
        <v>6</v>
      </c>
      <c r="M8" s="9" t="s">
        <v>11</v>
      </c>
      <c r="N8" s="10">
        <v>150</v>
      </c>
      <c r="O8" s="69">
        <f>+N8*K8</f>
        <v>3000</v>
      </c>
      <c r="S8" s="20">
        <v>10</v>
      </c>
      <c r="T8" s="8" t="s">
        <v>6</v>
      </c>
      <c r="U8" s="9" t="s">
        <v>11</v>
      </c>
      <c r="V8" s="10">
        <v>150</v>
      </c>
      <c r="W8" s="21">
        <f t="shared" si="0"/>
        <v>1500</v>
      </c>
      <c r="AA8" s="20">
        <v>10</v>
      </c>
      <c r="AB8" s="8" t="s">
        <v>6</v>
      </c>
      <c r="AC8" s="9" t="s">
        <v>11</v>
      </c>
      <c r="AD8" s="10">
        <v>150</v>
      </c>
      <c r="AE8" s="21">
        <f>+AA8*AD8</f>
        <v>1500</v>
      </c>
      <c r="AF8" s="22"/>
      <c r="AG8" s="22"/>
      <c r="AH8" s="22"/>
    </row>
    <row r="9" spans="2:34" ht="13.2">
      <c r="C9" s="19">
        <v>60</v>
      </c>
      <c r="D9" s="8" t="s">
        <v>6</v>
      </c>
      <c r="E9" s="9" t="s">
        <v>12</v>
      </c>
      <c r="F9" s="10">
        <v>105</v>
      </c>
      <c r="G9" s="11">
        <f t="shared" si="1"/>
        <v>6300</v>
      </c>
      <c r="K9" s="68">
        <v>30</v>
      </c>
      <c r="L9" s="8" t="s">
        <v>6</v>
      </c>
      <c r="M9" s="9" t="s">
        <v>12</v>
      </c>
      <c r="N9" s="10">
        <v>105</v>
      </c>
      <c r="O9" s="69">
        <f t="shared" ref="O9:O19" si="2">+N9*K9</f>
        <v>3150</v>
      </c>
      <c r="S9" s="20">
        <v>15</v>
      </c>
      <c r="T9" s="8" t="s">
        <v>6</v>
      </c>
      <c r="U9" s="9" t="s">
        <v>12</v>
      </c>
      <c r="V9" s="10">
        <v>105</v>
      </c>
      <c r="W9" s="21">
        <f t="shared" si="0"/>
        <v>1575</v>
      </c>
      <c r="AA9" s="20">
        <v>15</v>
      </c>
      <c r="AB9" s="8" t="s">
        <v>6</v>
      </c>
      <c r="AC9" s="9" t="s">
        <v>12</v>
      </c>
      <c r="AD9" s="10">
        <v>105</v>
      </c>
      <c r="AE9" s="21">
        <f t="shared" ref="AE9:AE39" si="3">+AA9*AD9</f>
        <v>1575</v>
      </c>
      <c r="AF9" s="22"/>
      <c r="AG9" s="22"/>
      <c r="AH9" s="22"/>
    </row>
    <row r="10" spans="2:34" ht="13.2">
      <c r="C10" s="7">
        <v>50</v>
      </c>
      <c r="D10" s="8" t="s">
        <v>6</v>
      </c>
      <c r="E10" s="9" t="s">
        <v>13</v>
      </c>
      <c r="F10" s="10">
        <v>60</v>
      </c>
      <c r="G10" s="11">
        <f t="shared" si="1"/>
        <v>3000</v>
      </c>
      <c r="K10" s="70">
        <v>25</v>
      </c>
      <c r="L10" s="8" t="s">
        <v>6</v>
      </c>
      <c r="M10" s="9" t="s">
        <v>13</v>
      </c>
      <c r="N10" s="10">
        <v>60</v>
      </c>
      <c r="O10" s="69">
        <f t="shared" si="2"/>
        <v>1500</v>
      </c>
      <c r="S10" s="23">
        <v>13</v>
      </c>
      <c r="T10" s="8" t="s">
        <v>6</v>
      </c>
      <c r="U10" s="9" t="s">
        <v>13</v>
      </c>
      <c r="V10" s="10">
        <v>60</v>
      </c>
      <c r="W10" s="21">
        <f t="shared" si="0"/>
        <v>780</v>
      </c>
      <c r="AA10" s="23">
        <v>12</v>
      </c>
      <c r="AB10" s="8" t="s">
        <v>6</v>
      </c>
      <c r="AC10" s="9" t="s">
        <v>13</v>
      </c>
      <c r="AD10" s="10">
        <v>60</v>
      </c>
      <c r="AE10" s="21">
        <f t="shared" si="3"/>
        <v>720</v>
      </c>
      <c r="AF10" s="22"/>
      <c r="AG10" s="22"/>
      <c r="AH10" s="22"/>
    </row>
    <row r="11" spans="2:34" ht="13.2">
      <c r="C11" s="7">
        <v>60</v>
      </c>
      <c r="D11" s="8" t="s">
        <v>6</v>
      </c>
      <c r="E11" s="9" t="s">
        <v>14</v>
      </c>
      <c r="F11" s="10">
        <v>28</v>
      </c>
      <c r="G11" s="11">
        <f t="shared" si="1"/>
        <v>1680</v>
      </c>
      <c r="K11" s="70">
        <v>30</v>
      </c>
      <c r="L11" s="8" t="s">
        <v>6</v>
      </c>
      <c r="M11" s="9" t="s">
        <v>14</v>
      </c>
      <c r="N11" s="10">
        <v>28</v>
      </c>
      <c r="O11" s="69">
        <f t="shared" si="2"/>
        <v>840</v>
      </c>
      <c r="S11" s="23">
        <v>15</v>
      </c>
      <c r="T11" s="8" t="s">
        <v>6</v>
      </c>
      <c r="U11" s="9" t="s">
        <v>14</v>
      </c>
      <c r="V11" s="10">
        <v>28</v>
      </c>
      <c r="W11" s="21">
        <f t="shared" si="0"/>
        <v>420</v>
      </c>
      <c r="AA11" s="23">
        <v>15</v>
      </c>
      <c r="AB11" s="8" t="s">
        <v>6</v>
      </c>
      <c r="AC11" s="9" t="s">
        <v>14</v>
      </c>
      <c r="AD11" s="10">
        <v>28</v>
      </c>
      <c r="AE11" s="21">
        <f t="shared" si="3"/>
        <v>420</v>
      </c>
      <c r="AF11" s="22"/>
      <c r="AG11" s="22"/>
      <c r="AH11" s="22"/>
    </row>
    <row r="12" spans="2:34" ht="13.2">
      <c r="C12" s="7">
        <v>250</v>
      </c>
      <c r="D12" s="8" t="s">
        <v>15</v>
      </c>
      <c r="E12" s="9" t="s">
        <v>16</v>
      </c>
      <c r="F12" s="10">
        <v>7</v>
      </c>
      <c r="G12" s="11">
        <f t="shared" si="1"/>
        <v>1750</v>
      </c>
      <c r="K12" s="70">
        <v>125</v>
      </c>
      <c r="L12" s="8" t="s">
        <v>15</v>
      </c>
      <c r="M12" s="9" t="s">
        <v>16</v>
      </c>
      <c r="N12" s="10">
        <v>7</v>
      </c>
      <c r="O12" s="69">
        <f t="shared" si="2"/>
        <v>875</v>
      </c>
      <c r="S12" s="23">
        <v>63</v>
      </c>
      <c r="T12" s="8" t="s">
        <v>15</v>
      </c>
      <c r="U12" s="9" t="s">
        <v>16</v>
      </c>
      <c r="V12" s="10">
        <v>7</v>
      </c>
      <c r="W12" s="21">
        <f t="shared" si="0"/>
        <v>441</v>
      </c>
      <c r="AA12" s="23">
        <v>62</v>
      </c>
      <c r="AB12" s="8" t="s">
        <v>15</v>
      </c>
      <c r="AC12" s="9" t="s">
        <v>16</v>
      </c>
      <c r="AD12" s="10">
        <v>7</v>
      </c>
      <c r="AE12" s="21">
        <f t="shared" si="3"/>
        <v>434</v>
      </c>
      <c r="AF12" s="22"/>
      <c r="AG12" s="22"/>
      <c r="AH12" s="22"/>
    </row>
    <row r="13" spans="2:34" ht="13.2">
      <c r="C13" s="7">
        <v>300</v>
      </c>
      <c r="D13" s="8" t="s">
        <v>6</v>
      </c>
      <c r="E13" s="9" t="s">
        <v>17</v>
      </c>
      <c r="F13" s="10">
        <v>12.6</v>
      </c>
      <c r="G13" s="11">
        <f t="shared" si="1"/>
        <v>3780</v>
      </c>
      <c r="K13" s="70">
        <v>150</v>
      </c>
      <c r="L13" s="8" t="s">
        <v>6</v>
      </c>
      <c r="M13" s="9" t="s">
        <v>17</v>
      </c>
      <c r="N13" s="10">
        <v>12.6</v>
      </c>
      <c r="O13" s="69">
        <f t="shared" si="2"/>
        <v>1890</v>
      </c>
      <c r="S13" s="23">
        <v>75</v>
      </c>
      <c r="T13" s="8" t="s">
        <v>6</v>
      </c>
      <c r="U13" s="9" t="s">
        <v>17</v>
      </c>
      <c r="V13" s="10">
        <v>12.6</v>
      </c>
      <c r="W13" s="21">
        <f t="shared" ref="W13:W38" si="4">+S13*V13</f>
        <v>945</v>
      </c>
      <c r="AA13" s="23">
        <v>75</v>
      </c>
      <c r="AB13" s="8" t="s">
        <v>6</v>
      </c>
      <c r="AC13" s="9" t="s">
        <v>17</v>
      </c>
      <c r="AD13" s="10">
        <v>12.6</v>
      </c>
      <c r="AE13" s="21">
        <f t="shared" si="3"/>
        <v>945</v>
      </c>
      <c r="AF13" s="22"/>
      <c r="AG13" s="22"/>
      <c r="AH13" s="22"/>
    </row>
    <row r="14" spans="2:34" ht="13.2">
      <c r="C14" s="7">
        <v>300</v>
      </c>
      <c r="D14" s="8" t="s">
        <v>6</v>
      </c>
      <c r="E14" s="9" t="s">
        <v>18</v>
      </c>
      <c r="F14" s="10">
        <v>7.5</v>
      </c>
      <c r="G14" s="11">
        <f t="shared" si="1"/>
        <v>2250</v>
      </c>
      <c r="K14" s="70">
        <v>150</v>
      </c>
      <c r="L14" s="8" t="s">
        <v>6</v>
      </c>
      <c r="M14" s="9" t="s">
        <v>18</v>
      </c>
      <c r="N14" s="10">
        <v>7.5</v>
      </c>
      <c r="O14" s="69">
        <f t="shared" si="2"/>
        <v>1125</v>
      </c>
      <c r="S14" s="23">
        <v>75</v>
      </c>
      <c r="T14" s="8" t="s">
        <v>6</v>
      </c>
      <c r="U14" s="9" t="s">
        <v>18</v>
      </c>
      <c r="V14" s="10">
        <v>7.5</v>
      </c>
      <c r="W14" s="21">
        <f t="shared" si="4"/>
        <v>562.5</v>
      </c>
      <c r="AA14" s="23">
        <v>75</v>
      </c>
      <c r="AB14" s="8" t="s">
        <v>6</v>
      </c>
      <c r="AC14" s="9" t="s">
        <v>18</v>
      </c>
      <c r="AD14" s="10">
        <v>7.5</v>
      </c>
      <c r="AE14" s="21">
        <f t="shared" si="3"/>
        <v>562.5</v>
      </c>
      <c r="AF14" s="22"/>
      <c r="AG14" s="22"/>
      <c r="AH14" s="22"/>
    </row>
    <row r="15" spans="2:34" ht="13.2">
      <c r="C15" s="7">
        <v>120</v>
      </c>
      <c r="D15" s="8" t="s">
        <v>6</v>
      </c>
      <c r="E15" s="9" t="s">
        <v>19</v>
      </c>
      <c r="F15" s="10">
        <v>20</v>
      </c>
      <c r="G15" s="11">
        <f t="shared" si="1"/>
        <v>2400</v>
      </c>
      <c r="K15" s="70">
        <v>60</v>
      </c>
      <c r="L15" s="8" t="s">
        <v>6</v>
      </c>
      <c r="M15" s="9" t="s">
        <v>19</v>
      </c>
      <c r="N15" s="10">
        <v>20</v>
      </c>
      <c r="O15" s="69">
        <f t="shared" si="2"/>
        <v>1200</v>
      </c>
      <c r="S15" s="23">
        <v>30</v>
      </c>
      <c r="T15" s="8" t="s">
        <v>6</v>
      </c>
      <c r="U15" s="9" t="s">
        <v>19</v>
      </c>
      <c r="V15" s="10">
        <v>20</v>
      </c>
      <c r="W15" s="21">
        <f t="shared" si="4"/>
        <v>600</v>
      </c>
      <c r="AA15" s="23">
        <v>30</v>
      </c>
      <c r="AB15" s="8" t="s">
        <v>6</v>
      </c>
      <c r="AC15" s="9" t="s">
        <v>19</v>
      </c>
      <c r="AD15" s="10">
        <v>20</v>
      </c>
      <c r="AE15" s="21">
        <f t="shared" si="3"/>
        <v>600</v>
      </c>
      <c r="AF15" s="22"/>
      <c r="AG15" s="22"/>
      <c r="AH15" s="22"/>
    </row>
    <row r="16" spans="2:34" ht="26.4">
      <c r="C16" s="7">
        <v>76</v>
      </c>
      <c r="D16" s="8" t="s">
        <v>6</v>
      </c>
      <c r="E16" s="9" t="s">
        <v>20</v>
      </c>
      <c r="F16" s="10">
        <v>18.5</v>
      </c>
      <c r="G16" s="11">
        <f t="shared" si="1"/>
        <v>1406</v>
      </c>
      <c r="K16" s="70">
        <v>38</v>
      </c>
      <c r="L16" s="8" t="s">
        <v>6</v>
      </c>
      <c r="M16" s="9" t="s">
        <v>20</v>
      </c>
      <c r="N16" s="10">
        <v>18.5</v>
      </c>
      <c r="O16" s="69">
        <f t="shared" si="2"/>
        <v>703</v>
      </c>
      <c r="S16" s="23">
        <v>19</v>
      </c>
      <c r="T16" s="8" t="s">
        <v>6</v>
      </c>
      <c r="U16" s="9" t="s">
        <v>20</v>
      </c>
      <c r="V16" s="10">
        <v>18.5</v>
      </c>
      <c r="W16" s="21">
        <f t="shared" si="4"/>
        <v>351.5</v>
      </c>
      <c r="AA16" s="23">
        <v>19</v>
      </c>
      <c r="AB16" s="8" t="s">
        <v>6</v>
      </c>
      <c r="AC16" s="9" t="s">
        <v>20</v>
      </c>
      <c r="AD16" s="10">
        <v>18.5</v>
      </c>
      <c r="AE16" s="21">
        <f t="shared" si="3"/>
        <v>351.5</v>
      </c>
      <c r="AF16" s="22"/>
      <c r="AG16" s="22"/>
      <c r="AH16" s="22"/>
    </row>
    <row r="17" spans="3:34" ht="13.2">
      <c r="C17" s="7">
        <v>152</v>
      </c>
      <c r="D17" s="8" t="s">
        <v>6</v>
      </c>
      <c r="E17" s="9" t="s">
        <v>21</v>
      </c>
      <c r="F17" s="10">
        <v>16</v>
      </c>
      <c r="G17" s="11">
        <f t="shared" si="1"/>
        <v>2432</v>
      </c>
      <c r="K17" s="70">
        <v>77</v>
      </c>
      <c r="L17" s="8" t="s">
        <v>6</v>
      </c>
      <c r="M17" s="9" t="s">
        <v>21</v>
      </c>
      <c r="N17" s="10">
        <v>16</v>
      </c>
      <c r="O17" s="69">
        <f t="shared" si="2"/>
        <v>1232</v>
      </c>
      <c r="S17" s="23">
        <v>38</v>
      </c>
      <c r="T17" s="8" t="s">
        <v>6</v>
      </c>
      <c r="U17" s="9" t="s">
        <v>21</v>
      </c>
      <c r="V17" s="10">
        <v>16</v>
      </c>
      <c r="W17" s="21">
        <f t="shared" si="4"/>
        <v>608</v>
      </c>
      <c r="AA17" s="23">
        <v>37</v>
      </c>
      <c r="AB17" s="8" t="s">
        <v>6</v>
      </c>
      <c r="AC17" s="9" t="s">
        <v>21</v>
      </c>
      <c r="AD17" s="10">
        <v>16</v>
      </c>
      <c r="AE17" s="21">
        <f t="shared" si="3"/>
        <v>592</v>
      </c>
      <c r="AF17" s="22"/>
      <c r="AG17" s="22"/>
      <c r="AH17" s="22"/>
    </row>
    <row r="18" spans="3:34" ht="13.8" thickBot="1">
      <c r="C18" s="7">
        <v>150</v>
      </c>
      <c r="D18" s="8" t="s">
        <v>6</v>
      </c>
      <c r="E18" s="9" t="s">
        <v>22</v>
      </c>
      <c r="F18" s="10">
        <v>40</v>
      </c>
      <c r="G18" s="11">
        <f t="shared" si="1"/>
        <v>6000</v>
      </c>
      <c r="K18" s="70">
        <v>75</v>
      </c>
      <c r="L18" s="8" t="s">
        <v>6</v>
      </c>
      <c r="M18" s="9" t="s">
        <v>22</v>
      </c>
      <c r="N18" s="10">
        <v>40</v>
      </c>
      <c r="O18" s="69">
        <f t="shared" si="2"/>
        <v>3000</v>
      </c>
      <c r="S18" s="23">
        <v>38</v>
      </c>
      <c r="T18" s="8" t="s">
        <v>6</v>
      </c>
      <c r="U18" s="9" t="s">
        <v>22</v>
      </c>
      <c r="V18" s="10">
        <v>40</v>
      </c>
      <c r="W18" s="21">
        <f t="shared" si="4"/>
        <v>1520</v>
      </c>
      <c r="AA18" s="23">
        <v>37</v>
      </c>
      <c r="AB18" s="8" t="s">
        <v>6</v>
      </c>
      <c r="AC18" s="9" t="s">
        <v>22</v>
      </c>
      <c r="AD18" s="10">
        <v>40</v>
      </c>
      <c r="AE18" s="21">
        <f t="shared" si="3"/>
        <v>1480</v>
      </c>
      <c r="AF18" s="22"/>
      <c r="AG18" s="22"/>
      <c r="AH18" s="22"/>
    </row>
    <row r="19" spans="3:34" ht="14.4" thickTop="1" thickBot="1">
      <c r="C19" s="7">
        <v>150</v>
      </c>
      <c r="D19" s="8" t="s">
        <v>6</v>
      </c>
      <c r="E19" s="9" t="s">
        <v>23</v>
      </c>
      <c r="F19" s="10">
        <v>40</v>
      </c>
      <c r="G19" s="11">
        <f t="shared" si="1"/>
        <v>6000</v>
      </c>
      <c r="K19" s="71">
        <v>75</v>
      </c>
      <c r="L19" s="72" t="s">
        <v>6</v>
      </c>
      <c r="M19" s="73" t="s">
        <v>23</v>
      </c>
      <c r="N19" s="74">
        <v>40</v>
      </c>
      <c r="O19" s="75">
        <f t="shared" si="2"/>
        <v>3000</v>
      </c>
      <c r="P19" s="85">
        <f>SUM(O7:O19)</f>
        <v>24765</v>
      </c>
      <c r="S19" s="23">
        <v>38</v>
      </c>
      <c r="T19" s="8" t="s">
        <v>6</v>
      </c>
      <c r="U19" s="9" t="s">
        <v>23</v>
      </c>
      <c r="V19" s="10">
        <v>40</v>
      </c>
      <c r="W19" s="21">
        <f t="shared" si="4"/>
        <v>1520</v>
      </c>
      <c r="AA19" s="23">
        <v>37</v>
      </c>
      <c r="AB19" s="8" t="s">
        <v>6</v>
      </c>
      <c r="AC19" s="9" t="s">
        <v>23</v>
      </c>
      <c r="AD19" s="10">
        <v>40</v>
      </c>
      <c r="AE19" s="21">
        <f t="shared" si="3"/>
        <v>1480</v>
      </c>
      <c r="AF19" s="22"/>
      <c r="AG19" s="22"/>
      <c r="AH19" s="22"/>
    </row>
    <row r="20" spans="3:34" ht="14.4" thickTop="1" thickBot="1">
      <c r="C20" s="7">
        <v>100</v>
      </c>
      <c r="D20" s="8" t="s">
        <v>6</v>
      </c>
      <c r="E20" s="9" t="s">
        <v>24</v>
      </c>
      <c r="F20" s="10">
        <v>10.5</v>
      </c>
      <c r="G20" s="11">
        <f t="shared" si="1"/>
        <v>1050</v>
      </c>
      <c r="J20" s="84">
        <v>2</v>
      </c>
      <c r="K20" s="63">
        <v>50</v>
      </c>
      <c r="L20" s="64" t="s">
        <v>6</v>
      </c>
      <c r="M20" s="65" t="s">
        <v>24</v>
      </c>
      <c r="N20" s="66">
        <v>10.5</v>
      </c>
      <c r="O20" s="67">
        <f>+K20*N20</f>
        <v>525</v>
      </c>
      <c r="S20" s="23">
        <v>25</v>
      </c>
      <c r="T20" s="8" t="s">
        <v>6</v>
      </c>
      <c r="U20" s="9" t="s">
        <v>24</v>
      </c>
      <c r="V20" s="10">
        <v>10.5</v>
      </c>
      <c r="W20" s="21">
        <f t="shared" si="4"/>
        <v>262.5</v>
      </c>
      <c r="AA20" s="23">
        <v>25</v>
      </c>
      <c r="AB20" s="8" t="s">
        <v>6</v>
      </c>
      <c r="AC20" s="9" t="s">
        <v>24</v>
      </c>
      <c r="AD20" s="10">
        <v>10.5</v>
      </c>
      <c r="AE20" s="21">
        <f t="shared" si="3"/>
        <v>262.5</v>
      </c>
      <c r="AF20" s="22"/>
      <c r="AG20" s="22"/>
      <c r="AH20" s="22"/>
    </row>
    <row r="21" spans="3:34" ht="13.8" thickTop="1">
      <c r="C21" s="7">
        <v>60</v>
      </c>
      <c r="D21" s="8" t="s">
        <v>15</v>
      </c>
      <c r="E21" s="9" t="s">
        <v>25</v>
      </c>
      <c r="F21" s="10">
        <v>36.5</v>
      </c>
      <c r="G21" s="11">
        <f t="shared" si="1"/>
        <v>2190</v>
      </c>
      <c r="K21" s="70">
        <v>30</v>
      </c>
      <c r="L21" s="8" t="s">
        <v>15</v>
      </c>
      <c r="M21" s="9" t="s">
        <v>25</v>
      </c>
      <c r="N21" s="10">
        <v>36.5</v>
      </c>
      <c r="O21" s="69">
        <f>+K21*N21</f>
        <v>1095</v>
      </c>
      <c r="S21" s="23">
        <v>15</v>
      </c>
      <c r="T21" s="8" t="s">
        <v>15</v>
      </c>
      <c r="U21" s="9" t="s">
        <v>25</v>
      </c>
      <c r="V21" s="10">
        <v>36.5</v>
      </c>
      <c r="W21" s="21">
        <f t="shared" si="4"/>
        <v>547.5</v>
      </c>
      <c r="AA21" s="23">
        <v>15</v>
      </c>
      <c r="AB21" s="8" t="s">
        <v>15</v>
      </c>
      <c r="AC21" s="9" t="s">
        <v>25</v>
      </c>
      <c r="AD21" s="10">
        <v>36.5</v>
      </c>
      <c r="AE21" s="21">
        <f t="shared" si="3"/>
        <v>547.5</v>
      </c>
      <c r="AF21" s="22"/>
      <c r="AG21" s="22"/>
      <c r="AH21" s="22"/>
    </row>
    <row r="22" spans="3:34" ht="13.2">
      <c r="C22" s="7">
        <v>100</v>
      </c>
      <c r="D22" s="8" t="s">
        <v>6</v>
      </c>
      <c r="E22" s="9" t="s">
        <v>26</v>
      </c>
      <c r="F22" s="10">
        <v>30</v>
      </c>
      <c r="G22" s="11">
        <f t="shared" si="1"/>
        <v>3000</v>
      </c>
      <c r="K22" s="70">
        <v>50</v>
      </c>
      <c r="L22" s="8" t="s">
        <v>6</v>
      </c>
      <c r="M22" s="9" t="s">
        <v>26</v>
      </c>
      <c r="N22" s="10">
        <v>30</v>
      </c>
      <c r="O22" s="69">
        <f t="shared" ref="O22:O39" si="5">+K22*N22</f>
        <v>1500</v>
      </c>
      <c r="S22" s="23">
        <v>25</v>
      </c>
      <c r="T22" s="8" t="s">
        <v>6</v>
      </c>
      <c r="U22" s="9" t="s">
        <v>26</v>
      </c>
      <c r="V22" s="10">
        <v>30</v>
      </c>
      <c r="W22" s="21">
        <f t="shared" si="4"/>
        <v>750</v>
      </c>
      <c r="AA22" s="23">
        <v>25</v>
      </c>
      <c r="AB22" s="8" t="s">
        <v>6</v>
      </c>
      <c r="AC22" s="9" t="s">
        <v>26</v>
      </c>
      <c r="AD22" s="10">
        <v>30</v>
      </c>
      <c r="AE22" s="21">
        <f t="shared" si="3"/>
        <v>750</v>
      </c>
      <c r="AF22" s="22"/>
      <c r="AG22" s="22"/>
      <c r="AH22" s="22"/>
    </row>
    <row r="23" spans="3:34" ht="13.2">
      <c r="C23" s="7">
        <v>100</v>
      </c>
      <c r="D23" s="8" t="s">
        <v>6</v>
      </c>
      <c r="E23" s="9" t="s">
        <v>27</v>
      </c>
      <c r="F23" s="10">
        <v>20.95</v>
      </c>
      <c r="G23" s="11">
        <f t="shared" si="1"/>
        <v>2095</v>
      </c>
      <c r="K23" s="70">
        <v>50</v>
      </c>
      <c r="L23" s="8" t="s">
        <v>6</v>
      </c>
      <c r="M23" s="9" t="s">
        <v>27</v>
      </c>
      <c r="N23" s="10">
        <v>20.95</v>
      </c>
      <c r="O23" s="69">
        <f t="shared" si="5"/>
        <v>1047.5</v>
      </c>
      <c r="S23" s="23">
        <v>25</v>
      </c>
      <c r="T23" s="8" t="s">
        <v>6</v>
      </c>
      <c r="U23" s="9" t="s">
        <v>27</v>
      </c>
      <c r="V23" s="10">
        <v>20.95</v>
      </c>
      <c r="W23" s="21">
        <f t="shared" si="4"/>
        <v>523.75</v>
      </c>
      <c r="AA23" s="23">
        <v>25</v>
      </c>
      <c r="AB23" s="8" t="s">
        <v>6</v>
      </c>
      <c r="AC23" s="9" t="s">
        <v>27</v>
      </c>
      <c r="AD23" s="10">
        <v>20.95</v>
      </c>
      <c r="AE23" s="21">
        <f t="shared" si="3"/>
        <v>523.75</v>
      </c>
      <c r="AF23" s="22"/>
      <c r="AG23" s="22"/>
      <c r="AH23" s="22"/>
    </row>
    <row r="24" spans="3:34" ht="13.2">
      <c r="C24" s="7">
        <v>100</v>
      </c>
      <c r="D24" s="8" t="s">
        <v>6</v>
      </c>
      <c r="E24" s="9" t="s">
        <v>28</v>
      </c>
      <c r="F24" s="10">
        <v>15</v>
      </c>
      <c r="G24" s="11">
        <f t="shared" si="1"/>
        <v>1500</v>
      </c>
      <c r="K24" s="70">
        <v>50</v>
      </c>
      <c r="L24" s="8" t="s">
        <v>6</v>
      </c>
      <c r="M24" s="9" t="s">
        <v>28</v>
      </c>
      <c r="N24" s="10">
        <v>15</v>
      </c>
      <c r="O24" s="69">
        <f t="shared" si="5"/>
        <v>750</v>
      </c>
      <c r="S24" s="23">
        <v>25</v>
      </c>
      <c r="T24" s="8" t="s">
        <v>6</v>
      </c>
      <c r="U24" s="9" t="s">
        <v>28</v>
      </c>
      <c r="V24" s="10">
        <v>15</v>
      </c>
      <c r="W24" s="21">
        <f t="shared" si="4"/>
        <v>375</v>
      </c>
      <c r="AA24" s="23">
        <v>25</v>
      </c>
      <c r="AB24" s="8" t="s">
        <v>6</v>
      </c>
      <c r="AC24" s="9" t="s">
        <v>28</v>
      </c>
      <c r="AD24" s="10">
        <v>15</v>
      </c>
      <c r="AE24" s="21">
        <f t="shared" si="3"/>
        <v>375</v>
      </c>
      <c r="AF24" s="22"/>
      <c r="AG24" s="22"/>
      <c r="AH24" s="22"/>
    </row>
    <row r="25" spans="3:34" ht="13.2">
      <c r="C25" s="7">
        <v>60</v>
      </c>
      <c r="D25" s="8" t="s">
        <v>6</v>
      </c>
      <c r="E25" s="9" t="s">
        <v>29</v>
      </c>
      <c r="F25" s="10">
        <v>2.65</v>
      </c>
      <c r="G25" s="11">
        <f t="shared" si="1"/>
        <v>159</v>
      </c>
      <c r="K25" s="70">
        <v>30</v>
      </c>
      <c r="L25" s="8" t="s">
        <v>6</v>
      </c>
      <c r="M25" s="9" t="s">
        <v>29</v>
      </c>
      <c r="N25" s="10">
        <v>2.65</v>
      </c>
      <c r="O25" s="69">
        <f t="shared" si="5"/>
        <v>79.5</v>
      </c>
      <c r="S25" s="23">
        <v>15</v>
      </c>
      <c r="T25" s="8" t="s">
        <v>6</v>
      </c>
      <c r="U25" s="9" t="s">
        <v>29</v>
      </c>
      <c r="V25" s="10">
        <v>2.65</v>
      </c>
      <c r="W25" s="21">
        <f t="shared" si="4"/>
        <v>39.75</v>
      </c>
      <c r="AA25" s="23">
        <v>15</v>
      </c>
      <c r="AB25" s="8" t="s">
        <v>6</v>
      </c>
      <c r="AC25" s="9" t="s">
        <v>29</v>
      </c>
      <c r="AD25" s="10">
        <v>2.65</v>
      </c>
      <c r="AE25" s="21">
        <f t="shared" si="3"/>
        <v>39.75</v>
      </c>
      <c r="AF25" s="22"/>
      <c r="AG25" s="22"/>
      <c r="AH25" s="22"/>
    </row>
    <row r="26" spans="3:34" ht="13.2">
      <c r="C26" s="7">
        <v>150</v>
      </c>
      <c r="D26" s="8" t="s">
        <v>6</v>
      </c>
      <c r="E26" s="9" t="s">
        <v>30</v>
      </c>
      <c r="F26" s="10">
        <v>4.5</v>
      </c>
      <c r="G26" s="11">
        <f t="shared" si="1"/>
        <v>675</v>
      </c>
      <c r="K26" s="70">
        <v>75</v>
      </c>
      <c r="L26" s="8" t="s">
        <v>6</v>
      </c>
      <c r="M26" s="9" t="s">
        <v>30</v>
      </c>
      <c r="N26" s="10">
        <v>4.5</v>
      </c>
      <c r="O26" s="69">
        <f t="shared" si="5"/>
        <v>337.5</v>
      </c>
      <c r="S26" s="23">
        <v>38</v>
      </c>
      <c r="T26" s="8" t="s">
        <v>6</v>
      </c>
      <c r="U26" s="9" t="s">
        <v>30</v>
      </c>
      <c r="V26" s="10">
        <v>4.5</v>
      </c>
      <c r="W26" s="21">
        <f t="shared" si="4"/>
        <v>171</v>
      </c>
      <c r="AA26" s="23">
        <v>37</v>
      </c>
      <c r="AB26" s="8" t="s">
        <v>6</v>
      </c>
      <c r="AC26" s="9" t="s">
        <v>30</v>
      </c>
      <c r="AD26" s="10">
        <v>4.5</v>
      </c>
      <c r="AE26" s="21">
        <f t="shared" si="3"/>
        <v>166.5</v>
      </c>
      <c r="AF26" s="22"/>
      <c r="AG26" s="22"/>
      <c r="AH26" s="22"/>
    </row>
    <row r="27" spans="3:34" ht="13.2">
      <c r="C27" s="7">
        <v>150</v>
      </c>
      <c r="D27" s="8" t="s">
        <v>6</v>
      </c>
      <c r="E27" s="9" t="s">
        <v>31</v>
      </c>
      <c r="F27" s="10">
        <v>4</v>
      </c>
      <c r="G27" s="11">
        <f t="shared" si="1"/>
        <v>600</v>
      </c>
      <c r="K27" s="70">
        <v>75</v>
      </c>
      <c r="L27" s="8" t="s">
        <v>6</v>
      </c>
      <c r="M27" s="9" t="s">
        <v>31</v>
      </c>
      <c r="N27" s="10">
        <v>4</v>
      </c>
      <c r="O27" s="69">
        <f t="shared" si="5"/>
        <v>300</v>
      </c>
      <c r="S27" s="23">
        <v>38</v>
      </c>
      <c r="T27" s="8" t="s">
        <v>6</v>
      </c>
      <c r="U27" s="9" t="s">
        <v>31</v>
      </c>
      <c r="V27" s="10">
        <v>4</v>
      </c>
      <c r="W27" s="21">
        <f t="shared" si="4"/>
        <v>152</v>
      </c>
      <c r="AA27" s="23">
        <v>37</v>
      </c>
      <c r="AB27" s="8" t="s">
        <v>6</v>
      </c>
      <c r="AC27" s="9" t="s">
        <v>31</v>
      </c>
      <c r="AD27" s="10">
        <v>4</v>
      </c>
      <c r="AE27" s="21">
        <f t="shared" si="3"/>
        <v>148</v>
      </c>
      <c r="AF27" s="22"/>
      <c r="AG27" s="22"/>
      <c r="AH27" s="22"/>
    </row>
    <row r="28" spans="3:34" ht="13.2">
      <c r="C28" s="7">
        <v>150</v>
      </c>
      <c r="D28" s="8" t="s">
        <v>6</v>
      </c>
      <c r="E28" s="9" t="s">
        <v>32</v>
      </c>
      <c r="F28" s="10">
        <v>4.5</v>
      </c>
      <c r="G28" s="11">
        <f t="shared" si="1"/>
        <v>675</v>
      </c>
      <c r="K28" s="70">
        <v>75</v>
      </c>
      <c r="L28" s="8" t="s">
        <v>6</v>
      </c>
      <c r="M28" s="9" t="s">
        <v>32</v>
      </c>
      <c r="N28" s="10">
        <v>4.5</v>
      </c>
      <c r="O28" s="69">
        <f t="shared" si="5"/>
        <v>337.5</v>
      </c>
      <c r="S28" s="23">
        <v>38</v>
      </c>
      <c r="T28" s="8" t="s">
        <v>6</v>
      </c>
      <c r="U28" s="9" t="s">
        <v>32</v>
      </c>
      <c r="V28" s="10">
        <v>4.5</v>
      </c>
      <c r="W28" s="21">
        <f t="shared" si="4"/>
        <v>171</v>
      </c>
      <c r="AA28" s="23">
        <v>37</v>
      </c>
      <c r="AB28" s="8" t="s">
        <v>6</v>
      </c>
      <c r="AC28" s="9" t="s">
        <v>32</v>
      </c>
      <c r="AD28" s="10">
        <v>4.5</v>
      </c>
      <c r="AE28" s="21">
        <f>+AA28*AD28</f>
        <v>166.5</v>
      </c>
      <c r="AF28" s="22"/>
      <c r="AG28" s="22"/>
      <c r="AH28" s="22"/>
    </row>
    <row r="29" spans="3:34" ht="13.2">
      <c r="C29" s="7">
        <v>150</v>
      </c>
      <c r="D29" s="8" t="s">
        <v>6</v>
      </c>
      <c r="E29" s="9" t="s">
        <v>33</v>
      </c>
      <c r="F29" s="10">
        <v>4.5</v>
      </c>
      <c r="G29" s="11">
        <f t="shared" si="1"/>
        <v>675</v>
      </c>
      <c r="K29" s="70">
        <v>75</v>
      </c>
      <c r="L29" s="8" t="s">
        <v>6</v>
      </c>
      <c r="M29" s="9" t="s">
        <v>33</v>
      </c>
      <c r="N29" s="10">
        <v>4.5</v>
      </c>
      <c r="O29" s="69">
        <f t="shared" si="5"/>
        <v>337.5</v>
      </c>
      <c r="S29" s="23">
        <v>38</v>
      </c>
      <c r="T29" s="8" t="s">
        <v>6</v>
      </c>
      <c r="U29" s="9" t="s">
        <v>33</v>
      </c>
      <c r="V29" s="10">
        <v>4.5</v>
      </c>
      <c r="W29" s="21">
        <f t="shared" si="4"/>
        <v>171</v>
      </c>
      <c r="AA29" s="23">
        <v>37</v>
      </c>
      <c r="AB29" s="8" t="s">
        <v>6</v>
      </c>
      <c r="AC29" s="9" t="s">
        <v>33</v>
      </c>
      <c r="AD29" s="10">
        <v>4.5</v>
      </c>
      <c r="AE29" s="21">
        <f t="shared" si="3"/>
        <v>166.5</v>
      </c>
      <c r="AF29" s="22"/>
      <c r="AG29" s="22"/>
      <c r="AH29" s="22"/>
    </row>
    <row r="30" spans="3:34" ht="13.2">
      <c r="C30" s="7">
        <v>150</v>
      </c>
      <c r="D30" s="8" t="s">
        <v>6</v>
      </c>
      <c r="E30" s="9" t="s">
        <v>34</v>
      </c>
      <c r="F30" s="10">
        <v>4</v>
      </c>
      <c r="G30" s="11">
        <f t="shared" si="1"/>
        <v>600</v>
      </c>
      <c r="K30" s="70">
        <v>75</v>
      </c>
      <c r="L30" s="8" t="s">
        <v>6</v>
      </c>
      <c r="M30" s="9" t="s">
        <v>34</v>
      </c>
      <c r="N30" s="10">
        <v>4</v>
      </c>
      <c r="O30" s="69">
        <f t="shared" si="5"/>
        <v>300</v>
      </c>
      <c r="S30" s="23">
        <v>38</v>
      </c>
      <c r="T30" s="8" t="s">
        <v>6</v>
      </c>
      <c r="U30" s="9" t="s">
        <v>34</v>
      </c>
      <c r="V30" s="10">
        <v>4</v>
      </c>
      <c r="W30" s="21">
        <f t="shared" si="4"/>
        <v>152</v>
      </c>
      <c r="AA30" s="23">
        <v>37</v>
      </c>
      <c r="AB30" s="8" t="s">
        <v>6</v>
      </c>
      <c r="AC30" s="9" t="s">
        <v>34</v>
      </c>
      <c r="AD30" s="10">
        <v>4</v>
      </c>
      <c r="AE30" s="21">
        <f t="shared" si="3"/>
        <v>148</v>
      </c>
      <c r="AF30" s="22"/>
      <c r="AG30" s="22"/>
      <c r="AH30" s="22"/>
    </row>
    <row r="31" spans="3:34" ht="13.2">
      <c r="C31" s="7">
        <v>150</v>
      </c>
      <c r="D31" s="8" t="s">
        <v>6</v>
      </c>
      <c r="E31" s="9" t="s">
        <v>35</v>
      </c>
      <c r="F31" s="10">
        <v>3.65</v>
      </c>
      <c r="G31" s="11">
        <f t="shared" si="1"/>
        <v>547.5</v>
      </c>
      <c r="K31" s="70">
        <v>75</v>
      </c>
      <c r="L31" s="8" t="s">
        <v>6</v>
      </c>
      <c r="M31" s="9" t="s">
        <v>35</v>
      </c>
      <c r="N31" s="10">
        <v>3.65</v>
      </c>
      <c r="O31" s="69">
        <f t="shared" si="5"/>
        <v>273.75</v>
      </c>
      <c r="S31" s="23">
        <v>38</v>
      </c>
      <c r="T31" s="8" t="s">
        <v>6</v>
      </c>
      <c r="U31" s="9" t="s">
        <v>35</v>
      </c>
      <c r="V31" s="10">
        <v>3.65</v>
      </c>
      <c r="W31" s="21">
        <f t="shared" si="4"/>
        <v>138.69999999999999</v>
      </c>
      <c r="AA31" s="23">
        <v>37</v>
      </c>
      <c r="AB31" s="8" t="s">
        <v>6</v>
      </c>
      <c r="AC31" s="9" t="s">
        <v>35</v>
      </c>
      <c r="AD31" s="10">
        <v>3.65</v>
      </c>
      <c r="AE31" s="21">
        <f t="shared" si="3"/>
        <v>135.04999999999998</v>
      </c>
      <c r="AF31" s="22"/>
      <c r="AG31" s="22"/>
      <c r="AH31" s="22"/>
    </row>
    <row r="32" spans="3:34" ht="13.2">
      <c r="C32" s="7">
        <v>60</v>
      </c>
      <c r="D32" s="8" t="s">
        <v>6</v>
      </c>
      <c r="E32" s="9" t="s">
        <v>36</v>
      </c>
      <c r="F32" s="10">
        <v>80</v>
      </c>
      <c r="G32" s="11">
        <f t="shared" si="1"/>
        <v>4800</v>
      </c>
      <c r="K32" s="70">
        <v>30</v>
      </c>
      <c r="L32" s="8" t="s">
        <v>6</v>
      </c>
      <c r="M32" s="9" t="s">
        <v>36</v>
      </c>
      <c r="N32" s="10">
        <v>80</v>
      </c>
      <c r="O32" s="69">
        <f t="shared" si="5"/>
        <v>2400</v>
      </c>
      <c r="S32" s="23">
        <v>15</v>
      </c>
      <c r="T32" s="8" t="s">
        <v>6</v>
      </c>
      <c r="U32" s="9" t="s">
        <v>36</v>
      </c>
      <c r="V32" s="10">
        <v>80</v>
      </c>
      <c r="W32" s="21">
        <f t="shared" si="4"/>
        <v>1200</v>
      </c>
      <c r="AA32" s="23">
        <v>15</v>
      </c>
      <c r="AB32" s="8" t="s">
        <v>6</v>
      </c>
      <c r="AC32" s="9" t="s">
        <v>36</v>
      </c>
      <c r="AD32" s="10">
        <v>80</v>
      </c>
      <c r="AE32" s="21">
        <f t="shared" si="3"/>
        <v>1200</v>
      </c>
      <c r="AF32" s="22"/>
      <c r="AG32" s="22"/>
      <c r="AH32" s="22"/>
    </row>
    <row r="33" spans="3:34" ht="13.2">
      <c r="C33" s="7">
        <v>500</v>
      </c>
      <c r="D33" s="8" t="s">
        <v>15</v>
      </c>
      <c r="E33" s="9" t="s">
        <v>37</v>
      </c>
      <c r="F33" s="10">
        <v>12</v>
      </c>
      <c r="G33" s="11">
        <f t="shared" si="1"/>
        <v>6000</v>
      </c>
      <c r="K33" s="70">
        <v>250</v>
      </c>
      <c r="L33" s="8" t="s">
        <v>15</v>
      </c>
      <c r="M33" s="9" t="s">
        <v>37</v>
      </c>
      <c r="N33" s="10">
        <v>12</v>
      </c>
      <c r="O33" s="69">
        <f t="shared" si="5"/>
        <v>3000</v>
      </c>
      <c r="S33" s="23">
        <v>125</v>
      </c>
      <c r="T33" s="8" t="s">
        <v>15</v>
      </c>
      <c r="U33" s="9" t="s">
        <v>37</v>
      </c>
      <c r="V33" s="10">
        <v>12</v>
      </c>
      <c r="W33" s="21">
        <f t="shared" si="4"/>
        <v>1500</v>
      </c>
      <c r="AA33" s="23">
        <v>125</v>
      </c>
      <c r="AB33" s="8" t="s">
        <v>15</v>
      </c>
      <c r="AC33" s="9" t="s">
        <v>37</v>
      </c>
      <c r="AD33" s="10">
        <v>12</v>
      </c>
      <c r="AE33" s="21">
        <f t="shared" si="3"/>
        <v>1500</v>
      </c>
      <c r="AF33" s="22"/>
      <c r="AG33" s="22"/>
      <c r="AH33" s="22"/>
    </row>
    <row r="34" spans="3:34" ht="13.2">
      <c r="C34" s="7">
        <v>100</v>
      </c>
      <c r="D34" s="8" t="s">
        <v>15</v>
      </c>
      <c r="E34" s="9" t="s">
        <v>38</v>
      </c>
      <c r="F34" s="10">
        <v>40</v>
      </c>
      <c r="G34" s="11">
        <f t="shared" si="1"/>
        <v>4000</v>
      </c>
      <c r="K34" s="70">
        <v>50</v>
      </c>
      <c r="L34" s="8" t="s">
        <v>15</v>
      </c>
      <c r="M34" s="9" t="s">
        <v>38</v>
      </c>
      <c r="N34" s="10">
        <v>40</v>
      </c>
      <c r="O34" s="69">
        <f t="shared" si="5"/>
        <v>2000</v>
      </c>
      <c r="S34" s="23">
        <v>25</v>
      </c>
      <c r="T34" s="8" t="s">
        <v>15</v>
      </c>
      <c r="U34" s="9" t="s">
        <v>38</v>
      </c>
      <c r="V34" s="10">
        <v>40</v>
      </c>
      <c r="W34" s="21">
        <f t="shared" si="4"/>
        <v>1000</v>
      </c>
      <c r="AA34" s="23">
        <v>25</v>
      </c>
      <c r="AB34" s="8" t="s">
        <v>15</v>
      </c>
      <c r="AC34" s="9" t="s">
        <v>38</v>
      </c>
      <c r="AD34" s="10">
        <v>40</v>
      </c>
      <c r="AE34" s="21">
        <f t="shared" si="3"/>
        <v>1000</v>
      </c>
      <c r="AF34" s="22"/>
      <c r="AG34" s="22"/>
      <c r="AH34" s="22"/>
    </row>
    <row r="35" spans="3:34" ht="13.2">
      <c r="C35" s="28">
        <v>100</v>
      </c>
      <c r="D35" s="8" t="s">
        <v>15</v>
      </c>
      <c r="E35" s="29" t="s">
        <v>39</v>
      </c>
      <c r="F35" s="10">
        <v>40</v>
      </c>
      <c r="G35" s="11">
        <f t="shared" si="1"/>
        <v>4000</v>
      </c>
      <c r="K35" s="76">
        <v>50</v>
      </c>
      <c r="L35" s="8" t="s">
        <v>15</v>
      </c>
      <c r="M35" s="29" t="s">
        <v>39</v>
      </c>
      <c r="N35" s="10">
        <v>40</v>
      </c>
      <c r="O35" s="69">
        <f t="shared" si="5"/>
        <v>2000</v>
      </c>
      <c r="S35" s="30">
        <v>25</v>
      </c>
      <c r="T35" s="8" t="s">
        <v>15</v>
      </c>
      <c r="U35" s="29" t="s">
        <v>39</v>
      </c>
      <c r="V35" s="10">
        <v>40</v>
      </c>
      <c r="W35" s="21">
        <f t="shared" si="4"/>
        <v>1000</v>
      </c>
      <c r="AA35" s="30">
        <v>25</v>
      </c>
      <c r="AB35" s="8" t="s">
        <v>15</v>
      </c>
      <c r="AC35" s="29" t="s">
        <v>39</v>
      </c>
      <c r="AD35" s="10">
        <v>40</v>
      </c>
      <c r="AE35" s="21">
        <f t="shared" si="3"/>
        <v>1000</v>
      </c>
      <c r="AF35" s="22"/>
      <c r="AG35" s="22"/>
      <c r="AH35" s="22"/>
    </row>
    <row r="36" spans="3:34" ht="13.2">
      <c r="C36" s="7">
        <v>100</v>
      </c>
      <c r="D36" s="8" t="s">
        <v>15</v>
      </c>
      <c r="E36" s="29" t="s">
        <v>40</v>
      </c>
      <c r="F36" s="10">
        <v>40</v>
      </c>
      <c r="G36" s="11">
        <f t="shared" si="1"/>
        <v>4000</v>
      </c>
      <c r="K36" s="70">
        <v>50</v>
      </c>
      <c r="L36" s="8" t="s">
        <v>15</v>
      </c>
      <c r="M36" s="29" t="s">
        <v>40</v>
      </c>
      <c r="N36" s="10">
        <v>40</v>
      </c>
      <c r="O36" s="69">
        <f t="shared" si="5"/>
        <v>2000</v>
      </c>
      <c r="S36" s="23">
        <v>25</v>
      </c>
      <c r="T36" s="8" t="s">
        <v>15</v>
      </c>
      <c r="U36" s="29" t="s">
        <v>40</v>
      </c>
      <c r="V36" s="10">
        <v>40</v>
      </c>
      <c r="W36" s="21">
        <f t="shared" si="4"/>
        <v>1000</v>
      </c>
      <c r="AA36" s="23">
        <v>25</v>
      </c>
      <c r="AB36" s="8" t="s">
        <v>15</v>
      </c>
      <c r="AC36" s="29" t="s">
        <v>40</v>
      </c>
      <c r="AD36" s="10">
        <v>40</v>
      </c>
      <c r="AE36" s="21">
        <f t="shared" si="3"/>
        <v>1000</v>
      </c>
      <c r="AF36" s="22"/>
      <c r="AG36" s="22"/>
      <c r="AH36" s="22"/>
    </row>
    <row r="37" spans="3:34" ht="13.8" thickBot="1">
      <c r="C37" s="7">
        <v>100</v>
      </c>
      <c r="D37" s="8" t="s">
        <v>15</v>
      </c>
      <c r="E37" s="9" t="s">
        <v>41</v>
      </c>
      <c r="F37" s="10">
        <v>40</v>
      </c>
      <c r="G37" s="11">
        <f t="shared" si="1"/>
        <v>4000</v>
      </c>
      <c r="K37" s="70">
        <v>50</v>
      </c>
      <c r="L37" s="8" t="s">
        <v>15</v>
      </c>
      <c r="M37" s="9" t="s">
        <v>41</v>
      </c>
      <c r="N37" s="10">
        <v>40</v>
      </c>
      <c r="O37" s="69">
        <f t="shared" si="5"/>
        <v>2000</v>
      </c>
      <c r="S37" s="23">
        <v>25</v>
      </c>
      <c r="T37" s="8" t="s">
        <v>15</v>
      </c>
      <c r="U37" s="9" t="s">
        <v>41</v>
      </c>
      <c r="V37" s="10">
        <v>40</v>
      </c>
      <c r="W37" s="21">
        <f t="shared" si="4"/>
        <v>1000</v>
      </c>
      <c r="AA37" s="23">
        <v>25</v>
      </c>
      <c r="AB37" s="8" t="s">
        <v>15</v>
      </c>
      <c r="AC37" s="9" t="s">
        <v>41</v>
      </c>
      <c r="AD37" s="10">
        <v>40</v>
      </c>
      <c r="AE37" s="21">
        <f t="shared" si="3"/>
        <v>1000</v>
      </c>
      <c r="AF37" s="22"/>
      <c r="AG37" s="22"/>
      <c r="AH37" s="22"/>
    </row>
    <row r="38" spans="3:34" ht="14.4" thickTop="1" thickBot="1">
      <c r="C38" s="7">
        <v>100</v>
      </c>
      <c r="D38" s="8" t="s">
        <v>15</v>
      </c>
      <c r="E38" s="9" t="s">
        <v>42</v>
      </c>
      <c r="F38" s="10">
        <v>40</v>
      </c>
      <c r="G38" s="11">
        <f t="shared" si="1"/>
        <v>4000</v>
      </c>
      <c r="K38" s="70">
        <v>50</v>
      </c>
      <c r="L38" s="8" t="s">
        <v>15</v>
      </c>
      <c r="M38" s="9" t="s">
        <v>42</v>
      </c>
      <c r="N38" s="10">
        <v>40</v>
      </c>
      <c r="O38" s="69">
        <f t="shared" si="5"/>
        <v>2000</v>
      </c>
      <c r="S38" s="24">
        <v>25</v>
      </c>
      <c r="T38" s="25" t="s">
        <v>15</v>
      </c>
      <c r="U38" s="26" t="s">
        <v>42</v>
      </c>
      <c r="V38" s="27">
        <v>40</v>
      </c>
      <c r="W38" s="21">
        <f t="shared" si="4"/>
        <v>1000</v>
      </c>
      <c r="X38" s="86">
        <f>SUM(W7:W38)</f>
        <v>23667.200000000001</v>
      </c>
      <c r="AA38" s="23">
        <v>25</v>
      </c>
      <c r="AB38" s="8" t="s">
        <v>15</v>
      </c>
      <c r="AC38" s="9" t="s">
        <v>42</v>
      </c>
      <c r="AD38" s="10">
        <v>40</v>
      </c>
      <c r="AE38" s="21">
        <f t="shared" si="3"/>
        <v>1000</v>
      </c>
      <c r="AF38" s="22"/>
      <c r="AG38" s="22"/>
      <c r="AH38" s="22"/>
    </row>
    <row r="39" spans="3:34" ht="14.4" thickTop="1" thickBot="1">
      <c r="C39" s="7">
        <v>400</v>
      </c>
      <c r="D39" s="8" t="s">
        <v>6</v>
      </c>
      <c r="E39" s="9" t="s">
        <v>43</v>
      </c>
      <c r="F39" s="10">
        <v>6</v>
      </c>
      <c r="G39" s="11">
        <f t="shared" si="1"/>
        <v>2400</v>
      </c>
      <c r="K39" s="71">
        <v>200</v>
      </c>
      <c r="L39" s="72" t="s">
        <v>6</v>
      </c>
      <c r="M39" s="73" t="s">
        <v>43</v>
      </c>
      <c r="N39" s="74">
        <v>6</v>
      </c>
      <c r="O39" s="75">
        <f t="shared" si="5"/>
        <v>1200</v>
      </c>
      <c r="P39" s="85">
        <f>SUM(O20:O39)</f>
        <v>23483.25</v>
      </c>
      <c r="R39" s="87">
        <v>2</v>
      </c>
      <c r="S39" s="13">
        <v>100</v>
      </c>
      <c r="T39" s="14" t="s">
        <v>6</v>
      </c>
      <c r="U39" s="15" t="s">
        <v>43</v>
      </c>
      <c r="V39" s="16">
        <v>6</v>
      </c>
      <c r="W39" s="17">
        <f>+S39*V39</f>
        <v>600</v>
      </c>
      <c r="AA39" s="24">
        <v>100</v>
      </c>
      <c r="AB39" s="25" t="s">
        <v>6</v>
      </c>
      <c r="AC39" s="26" t="s">
        <v>43</v>
      </c>
      <c r="AD39" s="27">
        <v>6</v>
      </c>
      <c r="AE39" s="21">
        <f t="shared" si="3"/>
        <v>600</v>
      </c>
      <c r="AF39" s="88">
        <f>SUM(AE7:AE39)</f>
        <v>23949.05</v>
      </c>
      <c r="AG39" s="22"/>
      <c r="AH39" s="22"/>
    </row>
    <row r="40" spans="3:34" ht="14.4" thickTop="1" thickBot="1">
      <c r="C40" s="7">
        <v>16</v>
      </c>
      <c r="D40" s="8" t="s">
        <v>15</v>
      </c>
      <c r="E40" s="9" t="s">
        <v>44</v>
      </c>
      <c r="F40" s="10">
        <v>220</v>
      </c>
      <c r="G40" s="11">
        <f t="shared" si="1"/>
        <v>3520</v>
      </c>
      <c r="J40" s="84">
        <v>3</v>
      </c>
      <c r="K40" s="63">
        <v>8</v>
      </c>
      <c r="L40" s="64" t="s">
        <v>15</v>
      </c>
      <c r="M40" s="65" t="s">
        <v>44</v>
      </c>
      <c r="N40" s="66">
        <v>220</v>
      </c>
      <c r="O40" s="67">
        <f>+K40*N40</f>
        <v>1760</v>
      </c>
      <c r="S40" s="23">
        <v>4</v>
      </c>
      <c r="T40" s="8" t="s">
        <v>15</v>
      </c>
      <c r="U40" s="9" t="s">
        <v>44</v>
      </c>
      <c r="V40" s="10">
        <v>220</v>
      </c>
      <c r="W40" s="21">
        <f>+S40*V40</f>
        <v>880</v>
      </c>
      <c r="Z40" s="87">
        <v>2</v>
      </c>
      <c r="AA40" s="13">
        <v>4</v>
      </c>
      <c r="AB40" s="14" t="s">
        <v>15</v>
      </c>
      <c r="AC40" s="15" t="s">
        <v>44</v>
      </c>
      <c r="AD40" s="16">
        <v>220</v>
      </c>
      <c r="AE40" s="17">
        <f>+AA40*AD40</f>
        <v>880</v>
      </c>
      <c r="AF40" s="22"/>
      <c r="AG40" s="22"/>
      <c r="AH40" s="22"/>
    </row>
    <row r="41" spans="3:34" ht="13.8" thickTop="1">
      <c r="C41" s="7">
        <v>120</v>
      </c>
      <c r="D41" s="8" t="s">
        <v>6</v>
      </c>
      <c r="E41" s="9" t="s">
        <v>45</v>
      </c>
      <c r="F41" s="10">
        <v>2.35</v>
      </c>
      <c r="G41" s="11">
        <f t="shared" si="1"/>
        <v>282</v>
      </c>
      <c r="K41" s="70">
        <v>60</v>
      </c>
      <c r="L41" s="8" t="s">
        <v>6</v>
      </c>
      <c r="M41" s="9" t="s">
        <v>45</v>
      </c>
      <c r="N41" s="10">
        <v>2.35</v>
      </c>
      <c r="O41" s="69">
        <f>+K41*N41</f>
        <v>141</v>
      </c>
      <c r="S41" s="23">
        <v>30</v>
      </c>
      <c r="T41" s="8" t="s">
        <v>6</v>
      </c>
      <c r="U41" s="9" t="s">
        <v>45</v>
      </c>
      <c r="V41" s="10">
        <v>2.35</v>
      </c>
      <c r="W41" s="21">
        <f t="shared" ref="W41:W83" si="6">+S41*V41</f>
        <v>70.5</v>
      </c>
      <c r="AA41" s="23">
        <v>30</v>
      </c>
      <c r="AB41" s="8" t="s">
        <v>6</v>
      </c>
      <c r="AC41" s="9" t="s">
        <v>45</v>
      </c>
      <c r="AD41" s="10">
        <v>2.35</v>
      </c>
      <c r="AE41" s="21">
        <f>+AA41*AD41</f>
        <v>70.5</v>
      </c>
      <c r="AF41" s="22"/>
      <c r="AG41" s="22"/>
      <c r="AH41" s="22"/>
    </row>
    <row r="42" spans="3:34" ht="13.2">
      <c r="C42" s="7">
        <v>50</v>
      </c>
      <c r="D42" s="8" t="s">
        <v>6</v>
      </c>
      <c r="E42" s="9" t="s">
        <v>46</v>
      </c>
      <c r="F42" s="10">
        <v>14</v>
      </c>
      <c r="G42" s="11">
        <f t="shared" si="1"/>
        <v>700</v>
      </c>
      <c r="K42" s="70">
        <v>25</v>
      </c>
      <c r="L42" s="8" t="s">
        <v>6</v>
      </c>
      <c r="M42" s="9" t="s">
        <v>46</v>
      </c>
      <c r="N42" s="10">
        <v>14</v>
      </c>
      <c r="O42" s="69">
        <f t="shared" ref="O42:O68" si="7">+K42*N42</f>
        <v>350</v>
      </c>
      <c r="S42" s="23">
        <v>13</v>
      </c>
      <c r="T42" s="8" t="s">
        <v>6</v>
      </c>
      <c r="U42" s="9" t="s">
        <v>46</v>
      </c>
      <c r="V42" s="10">
        <v>14</v>
      </c>
      <c r="W42" s="21">
        <f t="shared" si="6"/>
        <v>182</v>
      </c>
      <c r="AA42" s="23">
        <v>12</v>
      </c>
      <c r="AB42" s="8" t="s">
        <v>6</v>
      </c>
      <c r="AC42" s="9" t="s">
        <v>46</v>
      </c>
      <c r="AD42" s="10">
        <v>14</v>
      </c>
      <c r="AE42" s="21">
        <f t="shared" ref="AE42:AE83" si="8">+AA42*AD42</f>
        <v>168</v>
      </c>
      <c r="AF42" s="22"/>
      <c r="AG42" s="22"/>
      <c r="AH42" s="22"/>
    </row>
    <row r="43" spans="3:34" ht="13.2">
      <c r="C43" s="7">
        <v>30</v>
      </c>
      <c r="D43" s="8" t="s">
        <v>6</v>
      </c>
      <c r="E43" s="9" t="s">
        <v>47</v>
      </c>
      <c r="F43" s="10">
        <v>37</v>
      </c>
      <c r="G43" s="11">
        <f t="shared" si="1"/>
        <v>1110</v>
      </c>
      <c r="K43" s="70">
        <v>15</v>
      </c>
      <c r="L43" s="8" t="s">
        <v>6</v>
      </c>
      <c r="M43" s="9" t="s">
        <v>47</v>
      </c>
      <c r="N43" s="10">
        <v>37</v>
      </c>
      <c r="O43" s="69">
        <f t="shared" si="7"/>
        <v>555</v>
      </c>
      <c r="S43" s="23">
        <v>8</v>
      </c>
      <c r="T43" s="8" t="s">
        <v>6</v>
      </c>
      <c r="U43" s="9" t="s">
        <v>47</v>
      </c>
      <c r="V43" s="10">
        <v>37</v>
      </c>
      <c r="W43" s="21">
        <f t="shared" si="6"/>
        <v>296</v>
      </c>
      <c r="AA43" s="23">
        <v>7</v>
      </c>
      <c r="AB43" s="8" t="s">
        <v>6</v>
      </c>
      <c r="AC43" s="9" t="s">
        <v>47</v>
      </c>
      <c r="AD43" s="10">
        <v>37</v>
      </c>
      <c r="AE43" s="21">
        <f t="shared" si="8"/>
        <v>259</v>
      </c>
      <c r="AF43" s="22"/>
      <c r="AG43" s="22"/>
      <c r="AH43" s="22"/>
    </row>
    <row r="44" spans="3:34" ht="13.2">
      <c r="C44" s="7">
        <v>60</v>
      </c>
      <c r="D44" s="8" t="s">
        <v>6</v>
      </c>
      <c r="E44" s="9" t="s">
        <v>48</v>
      </c>
      <c r="F44" s="10">
        <v>19.350000000000001</v>
      </c>
      <c r="G44" s="11">
        <f t="shared" si="1"/>
        <v>1161</v>
      </c>
      <c r="K44" s="70">
        <v>30</v>
      </c>
      <c r="L44" s="8" t="s">
        <v>6</v>
      </c>
      <c r="M44" s="9" t="s">
        <v>48</v>
      </c>
      <c r="N44" s="10">
        <v>19.350000000000001</v>
      </c>
      <c r="O44" s="69">
        <f t="shared" si="7"/>
        <v>580.5</v>
      </c>
      <c r="S44" s="23">
        <v>15</v>
      </c>
      <c r="T44" s="8" t="s">
        <v>6</v>
      </c>
      <c r="U44" s="9" t="s">
        <v>48</v>
      </c>
      <c r="V44" s="10">
        <v>19.350000000000001</v>
      </c>
      <c r="W44" s="21">
        <f t="shared" si="6"/>
        <v>290.25</v>
      </c>
      <c r="AA44" s="23">
        <v>15</v>
      </c>
      <c r="AB44" s="8" t="s">
        <v>6</v>
      </c>
      <c r="AC44" s="9" t="s">
        <v>48</v>
      </c>
      <c r="AD44" s="10">
        <v>19.350000000000001</v>
      </c>
      <c r="AE44" s="21">
        <f t="shared" si="8"/>
        <v>290.25</v>
      </c>
      <c r="AF44" s="22"/>
      <c r="AG44" s="22"/>
      <c r="AH44" s="22"/>
    </row>
    <row r="45" spans="3:34" ht="13.2">
      <c r="C45" s="7">
        <v>100</v>
      </c>
      <c r="D45" s="8" t="s">
        <v>6</v>
      </c>
      <c r="E45" s="9" t="s">
        <v>49</v>
      </c>
      <c r="F45" s="10">
        <v>17</v>
      </c>
      <c r="G45" s="11">
        <f t="shared" si="1"/>
        <v>1700</v>
      </c>
      <c r="K45" s="70">
        <v>50</v>
      </c>
      <c r="L45" s="8" t="s">
        <v>6</v>
      </c>
      <c r="M45" s="9" t="s">
        <v>49</v>
      </c>
      <c r="N45" s="10">
        <v>17</v>
      </c>
      <c r="O45" s="69">
        <f t="shared" si="7"/>
        <v>850</v>
      </c>
      <c r="S45" s="23">
        <v>25</v>
      </c>
      <c r="T45" s="8" t="s">
        <v>6</v>
      </c>
      <c r="U45" s="9" t="s">
        <v>49</v>
      </c>
      <c r="V45" s="10">
        <v>17</v>
      </c>
      <c r="W45" s="21">
        <f t="shared" si="6"/>
        <v>425</v>
      </c>
      <c r="AA45" s="23">
        <v>25</v>
      </c>
      <c r="AB45" s="8" t="s">
        <v>6</v>
      </c>
      <c r="AC45" s="9" t="s">
        <v>49</v>
      </c>
      <c r="AD45" s="10">
        <v>17</v>
      </c>
      <c r="AE45" s="21">
        <f t="shared" si="8"/>
        <v>425</v>
      </c>
      <c r="AF45" s="22"/>
      <c r="AG45" s="22"/>
      <c r="AH45" s="22"/>
    </row>
    <row r="46" spans="3:34" ht="13.2">
      <c r="C46" s="7">
        <v>160</v>
      </c>
      <c r="D46" s="8" t="s">
        <v>6</v>
      </c>
      <c r="E46" s="9" t="s">
        <v>50</v>
      </c>
      <c r="F46" s="10">
        <v>5.5</v>
      </c>
      <c r="G46" s="11">
        <f t="shared" si="1"/>
        <v>880</v>
      </c>
      <c r="K46" s="70">
        <v>80</v>
      </c>
      <c r="L46" s="8" t="s">
        <v>6</v>
      </c>
      <c r="M46" s="9" t="s">
        <v>50</v>
      </c>
      <c r="N46" s="10">
        <v>5.5</v>
      </c>
      <c r="O46" s="69">
        <f t="shared" si="7"/>
        <v>440</v>
      </c>
      <c r="S46" s="23">
        <v>40</v>
      </c>
      <c r="T46" s="8" t="s">
        <v>6</v>
      </c>
      <c r="U46" s="9" t="s">
        <v>50</v>
      </c>
      <c r="V46" s="10">
        <v>5.5</v>
      </c>
      <c r="W46" s="21">
        <f t="shared" si="6"/>
        <v>220</v>
      </c>
      <c r="AA46" s="23">
        <v>40</v>
      </c>
      <c r="AB46" s="8" t="s">
        <v>6</v>
      </c>
      <c r="AC46" s="9" t="s">
        <v>50</v>
      </c>
      <c r="AD46" s="10">
        <v>5.5</v>
      </c>
      <c r="AE46" s="21">
        <f t="shared" si="8"/>
        <v>220</v>
      </c>
      <c r="AF46" s="22"/>
      <c r="AG46" s="22"/>
      <c r="AH46" s="22"/>
    </row>
    <row r="47" spans="3:34" ht="13.2">
      <c r="C47" s="7">
        <v>60</v>
      </c>
      <c r="D47" s="8" t="s">
        <v>6</v>
      </c>
      <c r="E47" s="9" t="s">
        <v>51</v>
      </c>
      <c r="F47" s="10">
        <v>35</v>
      </c>
      <c r="G47" s="11">
        <f t="shared" si="1"/>
        <v>2100</v>
      </c>
      <c r="K47" s="70">
        <v>30</v>
      </c>
      <c r="L47" s="8" t="s">
        <v>6</v>
      </c>
      <c r="M47" s="9" t="s">
        <v>51</v>
      </c>
      <c r="N47" s="10">
        <v>35</v>
      </c>
      <c r="O47" s="69">
        <f t="shared" si="7"/>
        <v>1050</v>
      </c>
      <c r="S47" s="23">
        <v>15</v>
      </c>
      <c r="T47" s="8" t="s">
        <v>6</v>
      </c>
      <c r="U47" s="9" t="s">
        <v>51</v>
      </c>
      <c r="V47" s="10">
        <v>35</v>
      </c>
      <c r="W47" s="21">
        <f t="shared" si="6"/>
        <v>525</v>
      </c>
      <c r="AA47" s="23">
        <v>15</v>
      </c>
      <c r="AB47" s="8" t="s">
        <v>6</v>
      </c>
      <c r="AC47" s="9" t="s">
        <v>51</v>
      </c>
      <c r="AD47" s="10">
        <v>35</v>
      </c>
      <c r="AE47" s="21">
        <f t="shared" si="8"/>
        <v>525</v>
      </c>
      <c r="AF47" s="22"/>
      <c r="AG47" s="22"/>
      <c r="AH47" s="22"/>
    </row>
    <row r="48" spans="3:34" ht="13.2">
      <c r="C48" s="7">
        <v>50</v>
      </c>
      <c r="D48" s="8" t="s">
        <v>6</v>
      </c>
      <c r="E48" s="9" t="s">
        <v>52</v>
      </c>
      <c r="F48" s="10">
        <v>24</v>
      </c>
      <c r="G48" s="11">
        <f t="shared" si="1"/>
        <v>1200</v>
      </c>
      <c r="K48" s="70">
        <v>25</v>
      </c>
      <c r="L48" s="8" t="s">
        <v>6</v>
      </c>
      <c r="M48" s="9" t="s">
        <v>52</v>
      </c>
      <c r="N48" s="10">
        <v>24</v>
      </c>
      <c r="O48" s="69">
        <f t="shared" si="7"/>
        <v>600</v>
      </c>
      <c r="S48" s="23">
        <v>13</v>
      </c>
      <c r="T48" s="8" t="s">
        <v>6</v>
      </c>
      <c r="U48" s="9" t="s">
        <v>52</v>
      </c>
      <c r="V48" s="10">
        <v>24</v>
      </c>
      <c r="W48" s="21">
        <f t="shared" si="6"/>
        <v>312</v>
      </c>
      <c r="AA48" s="23">
        <v>12</v>
      </c>
      <c r="AB48" s="8" t="s">
        <v>6</v>
      </c>
      <c r="AC48" s="9" t="s">
        <v>52</v>
      </c>
      <c r="AD48" s="10">
        <v>24</v>
      </c>
      <c r="AE48" s="21">
        <f t="shared" si="8"/>
        <v>288</v>
      </c>
      <c r="AF48" s="22"/>
      <c r="AG48" s="22"/>
      <c r="AH48" s="22"/>
    </row>
    <row r="49" spans="3:34" ht="13.2">
      <c r="C49" s="7">
        <v>12</v>
      </c>
      <c r="D49" s="8" t="s">
        <v>6</v>
      </c>
      <c r="E49" s="9" t="s">
        <v>53</v>
      </c>
      <c r="F49" s="10">
        <v>130</v>
      </c>
      <c r="G49" s="11">
        <f t="shared" si="1"/>
        <v>1560</v>
      </c>
      <c r="K49" s="70">
        <v>6</v>
      </c>
      <c r="L49" s="8" t="s">
        <v>6</v>
      </c>
      <c r="M49" s="9" t="s">
        <v>53</v>
      </c>
      <c r="N49" s="10">
        <v>130</v>
      </c>
      <c r="O49" s="69">
        <f t="shared" si="7"/>
        <v>780</v>
      </c>
      <c r="S49" s="23">
        <v>3</v>
      </c>
      <c r="T49" s="8" t="s">
        <v>6</v>
      </c>
      <c r="U49" s="9" t="s">
        <v>53</v>
      </c>
      <c r="V49" s="10">
        <v>130</v>
      </c>
      <c r="W49" s="21">
        <f t="shared" si="6"/>
        <v>390</v>
      </c>
      <c r="AA49" s="23">
        <v>3</v>
      </c>
      <c r="AB49" s="8" t="s">
        <v>6</v>
      </c>
      <c r="AC49" s="9" t="s">
        <v>53</v>
      </c>
      <c r="AD49" s="10">
        <v>130</v>
      </c>
      <c r="AE49" s="21">
        <f t="shared" si="8"/>
        <v>390</v>
      </c>
      <c r="AF49" s="22"/>
      <c r="AG49" s="22"/>
      <c r="AH49" s="22"/>
    </row>
    <row r="50" spans="3:34" ht="13.2">
      <c r="C50" s="7">
        <v>100</v>
      </c>
      <c r="D50" s="8" t="s">
        <v>15</v>
      </c>
      <c r="E50" s="9" t="s">
        <v>54</v>
      </c>
      <c r="F50" s="10">
        <v>10</v>
      </c>
      <c r="G50" s="11">
        <f t="shared" si="1"/>
        <v>1000</v>
      </c>
      <c r="K50" s="70">
        <v>50</v>
      </c>
      <c r="L50" s="8" t="s">
        <v>15</v>
      </c>
      <c r="M50" s="9" t="s">
        <v>54</v>
      </c>
      <c r="N50" s="10">
        <v>10</v>
      </c>
      <c r="O50" s="69">
        <f t="shared" si="7"/>
        <v>500</v>
      </c>
      <c r="S50" s="23">
        <v>25</v>
      </c>
      <c r="T50" s="8" t="s">
        <v>15</v>
      </c>
      <c r="U50" s="9" t="s">
        <v>54</v>
      </c>
      <c r="V50" s="10">
        <v>10</v>
      </c>
      <c r="W50" s="21">
        <f t="shared" si="6"/>
        <v>250</v>
      </c>
      <c r="AA50" s="23">
        <v>25</v>
      </c>
      <c r="AB50" s="8" t="s">
        <v>15</v>
      </c>
      <c r="AC50" s="9" t="s">
        <v>54</v>
      </c>
      <c r="AD50" s="10">
        <v>10</v>
      </c>
      <c r="AE50" s="21">
        <f t="shared" si="8"/>
        <v>250</v>
      </c>
      <c r="AF50" s="22"/>
      <c r="AG50" s="22"/>
      <c r="AH50" s="22"/>
    </row>
    <row r="51" spans="3:34" ht="13.2">
      <c r="C51" s="7">
        <v>100</v>
      </c>
      <c r="D51" s="8" t="s">
        <v>15</v>
      </c>
      <c r="E51" s="9" t="s">
        <v>55</v>
      </c>
      <c r="F51" s="10">
        <v>10</v>
      </c>
      <c r="G51" s="11">
        <f t="shared" si="1"/>
        <v>1000</v>
      </c>
      <c r="K51" s="70">
        <v>50</v>
      </c>
      <c r="L51" s="8" t="s">
        <v>15</v>
      </c>
      <c r="M51" s="9" t="s">
        <v>55</v>
      </c>
      <c r="N51" s="10">
        <v>10</v>
      </c>
      <c r="O51" s="69">
        <f t="shared" si="7"/>
        <v>500</v>
      </c>
      <c r="S51" s="23">
        <v>25</v>
      </c>
      <c r="T51" s="8" t="s">
        <v>15</v>
      </c>
      <c r="U51" s="9" t="s">
        <v>55</v>
      </c>
      <c r="V51" s="10">
        <v>10</v>
      </c>
      <c r="W51" s="21">
        <f t="shared" si="6"/>
        <v>250</v>
      </c>
      <c r="AA51" s="23">
        <v>25</v>
      </c>
      <c r="AB51" s="8" t="s">
        <v>15</v>
      </c>
      <c r="AC51" s="9" t="s">
        <v>55</v>
      </c>
      <c r="AD51" s="10">
        <v>10</v>
      </c>
      <c r="AE51" s="21">
        <f t="shared" si="8"/>
        <v>250</v>
      </c>
      <c r="AF51" s="22"/>
      <c r="AG51" s="22"/>
      <c r="AH51" s="22"/>
    </row>
    <row r="52" spans="3:34" ht="13.2">
      <c r="C52" s="7">
        <v>50</v>
      </c>
      <c r="D52" s="8" t="s">
        <v>6</v>
      </c>
      <c r="E52" s="9" t="s">
        <v>56</v>
      </c>
      <c r="F52" s="10">
        <v>12</v>
      </c>
      <c r="G52" s="11">
        <f t="shared" si="1"/>
        <v>600</v>
      </c>
      <c r="K52" s="70">
        <v>25</v>
      </c>
      <c r="L52" s="8" t="s">
        <v>6</v>
      </c>
      <c r="M52" s="9" t="s">
        <v>56</v>
      </c>
      <c r="N52" s="10">
        <v>12</v>
      </c>
      <c r="O52" s="69">
        <f t="shared" si="7"/>
        <v>300</v>
      </c>
      <c r="S52" s="23">
        <v>13</v>
      </c>
      <c r="T52" s="8" t="s">
        <v>6</v>
      </c>
      <c r="U52" s="9" t="s">
        <v>56</v>
      </c>
      <c r="V52" s="10">
        <v>12</v>
      </c>
      <c r="W52" s="21">
        <f t="shared" si="6"/>
        <v>156</v>
      </c>
      <c r="AA52" s="23">
        <v>12</v>
      </c>
      <c r="AB52" s="8" t="s">
        <v>6</v>
      </c>
      <c r="AC52" s="9" t="s">
        <v>56</v>
      </c>
      <c r="AD52" s="10">
        <v>12</v>
      </c>
      <c r="AE52" s="21">
        <f t="shared" si="8"/>
        <v>144</v>
      </c>
      <c r="AF52" s="22"/>
      <c r="AG52" s="22"/>
      <c r="AH52" s="22"/>
    </row>
    <row r="53" spans="3:34" ht="13.2">
      <c r="C53" s="7">
        <v>200</v>
      </c>
      <c r="D53" s="8" t="s">
        <v>6</v>
      </c>
      <c r="E53" s="9" t="s">
        <v>57</v>
      </c>
      <c r="F53" s="10">
        <v>13</v>
      </c>
      <c r="G53" s="11">
        <f t="shared" si="1"/>
        <v>2600</v>
      </c>
      <c r="K53" s="70">
        <v>100</v>
      </c>
      <c r="L53" s="8" t="s">
        <v>6</v>
      </c>
      <c r="M53" s="9" t="s">
        <v>57</v>
      </c>
      <c r="N53" s="10">
        <v>13</v>
      </c>
      <c r="O53" s="69">
        <f t="shared" si="7"/>
        <v>1300</v>
      </c>
      <c r="S53" s="23">
        <v>50</v>
      </c>
      <c r="T53" s="8" t="s">
        <v>6</v>
      </c>
      <c r="U53" s="9" t="s">
        <v>57</v>
      </c>
      <c r="V53" s="10">
        <v>13</v>
      </c>
      <c r="W53" s="21">
        <f t="shared" si="6"/>
        <v>650</v>
      </c>
      <c r="AA53" s="23">
        <v>50</v>
      </c>
      <c r="AB53" s="8" t="s">
        <v>6</v>
      </c>
      <c r="AC53" s="9" t="s">
        <v>57</v>
      </c>
      <c r="AD53" s="10">
        <v>13</v>
      </c>
      <c r="AE53" s="21">
        <f t="shared" si="8"/>
        <v>650</v>
      </c>
      <c r="AF53" s="22"/>
      <c r="AG53" s="22"/>
      <c r="AH53" s="22"/>
    </row>
    <row r="54" spans="3:34" ht="13.2">
      <c r="C54" s="7">
        <v>100</v>
      </c>
      <c r="D54" s="8" t="s">
        <v>6</v>
      </c>
      <c r="E54" s="9" t="s">
        <v>58</v>
      </c>
      <c r="F54" s="10">
        <v>21</v>
      </c>
      <c r="G54" s="11">
        <f t="shared" si="1"/>
        <v>2100</v>
      </c>
      <c r="K54" s="70">
        <v>50</v>
      </c>
      <c r="L54" s="8" t="s">
        <v>6</v>
      </c>
      <c r="M54" s="9" t="s">
        <v>58</v>
      </c>
      <c r="N54" s="10">
        <v>21</v>
      </c>
      <c r="O54" s="69">
        <f t="shared" si="7"/>
        <v>1050</v>
      </c>
      <c r="S54" s="23">
        <v>25</v>
      </c>
      <c r="T54" s="8" t="s">
        <v>6</v>
      </c>
      <c r="U54" s="9" t="s">
        <v>58</v>
      </c>
      <c r="V54" s="10">
        <v>21</v>
      </c>
      <c r="W54" s="21">
        <f t="shared" si="6"/>
        <v>525</v>
      </c>
      <c r="AA54" s="23">
        <v>25</v>
      </c>
      <c r="AB54" s="8" t="s">
        <v>6</v>
      </c>
      <c r="AC54" s="9" t="s">
        <v>58</v>
      </c>
      <c r="AD54" s="10">
        <v>21</v>
      </c>
      <c r="AE54" s="21">
        <f t="shared" si="8"/>
        <v>525</v>
      </c>
      <c r="AF54" s="22"/>
      <c r="AG54" s="22"/>
      <c r="AH54" s="22"/>
    </row>
    <row r="55" spans="3:34" ht="13.2">
      <c r="C55" s="7">
        <v>30</v>
      </c>
      <c r="D55" s="8" t="s">
        <v>6</v>
      </c>
      <c r="E55" s="9" t="s">
        <v>59</v>
      </c>
      <c r="F55" s="10">
        <v>13.5</v>
      </c>
      <c r="G55" s="11">
        <f t="shared" si="1"/>
        <v>405</v>
      </c>
      <c r="K55" s="70">
        <v>15</v>
      </c>
      <c r="L55" s="8" t="s">
        <v>6</v>
      </c>
      <c r="M55" s="9" t="s">
        <v>59</v>
      </c>
      <c r="N55" s="10">
        <v>13.5</v>
      </c>
      <c r="O55" s="69">
        <f t="shared" si="7"/>
        <v>202.5</v>
      </c>
      <c r="S55" s="23">
        <v>8</v>
      </c>
      <c r="T55" s="8" t="s">
        <v>6</v>
      </c>
      <c r="U55" s="9" t="s">
        <v>59</v>
      </c>
      <c r="V55" s="10">
        <v>13.5</v>
      </c>
      <c r="W55" s="21">
        <f t="shared" si="6"/>
        <v>108</v>
      </c>
      <c r="AA55" s="23">
        <v>7</v>
      </c>
      <c r="AB55" s="8" t="s">
        <v>6</v>
      </c>
      <c r="AC55" s="9" t="s">
        <v>59</v>
      </c>
      <c r="AD55" s="10">
        <v>13.5</v>
      </c>
      <c r="AE55" s="21">
        <f t="shared" si="8"/>
        <v>94.5</v>
      </c>
      <c r="AF55" s="22"/>
      <c r="AG55" s="22"/>
      <c r="AH55" s="22"/>
    </row>
    <row r="56" spans="3:34" ht="13.2">
      <c r="C56" s="7">
        <v>30</v>
      </c>
      <c r="D56" s="8" t="s">
        <v>6</v>
      </c>
      <c r="E56" s="9" t="s">
        <v>60</v>
      </c>
      <c r="F56" s="10">
        <v>13.5</v>
      </c>
      <c r="G56" s="11">
        <f t="shared" si="1"/>
        <v>405</v>
      </c>
      <c r="K56" s="70">
        <v>15</v>
      </c>
      <c r="L56" s="8" t="s">
        <v>6</v>
      </c>
      <c r="M56" s="9" t="s">
        <v>60</v>
      </c>
      <c r="N56" s="10">
        <v>13.5</v>
      </c>
      <c r="O56" s="69">
        <f t="shared" si="7"/>
        <v>202.5</v>
      </c>
      <c r="S56" s="23">
        <v>8</v>
      </c>
      <c r="T56" s="8" t="s">
        <v>6</v>
      </c>
      <c r="U56" s="9" t="s">
        <v>60</v>
      </c>
      <c r="V56" s="10">
        <v>13.5</v>
      </c>
      <c r="W56" s="21">
        <f t="shared" si="6"/>
        <v>108</v>
      </c>
      <c r="AA56" s="23">
        <v>7</v>
      </c>
      <c r="AB56" s="8" t="s">
        <v>6</v>
      </c>
      <c r="AC56" s="9" t="s">
        <v>60</v>
      </c>
      <c r="AD56" s="10">
        <v>13.5</v>
      </c>
      <c r="AE56" s="21">
        <f t="shared" si="8"/>
        <v>94.5</v>
      </c>
      <c r="AF56" s="22"/>
      <c r="AG56" s="22"/>
      <c r="AH56" s="22"/>
    </row>
    <row r="57" spans="3:34" ht="13.2">
      <c r="C57" s="7">
        <v>30</v>
      </c>
      <c r="D57" s="8" t="s">
        <v>6</v>
      </c>
      <c r="E57" s="9" t="s">
        <v>61</v>
      </c>
      <c r="F57" s="10">
        <v>13.5</v>
      </c>
      <c r="G57" s="11">
        <f t="shared" si="1"/>
        <v>405</v>
      </c>
      <c r="K57" s="70">
        <v>15</v>
      </c>
      <c r="L57" s="8" t="s">
        <v>6</v>
      </c>
      <c r="M57" s="9" t="s">
        <v>61</v>
      </c>
      <c r="N57" s="10">
        <v>13.5</v>
      </c>
      <c r="O57" s="69">
        <f t="shared" si="7"/>
        <v>202.5</v>
      </c>
      <c r="S57" s="23">
        <v>8</v>
      </c>
      <c r="T57" s="8" t="s">
        <v>6</v>
      </c>
      <c r="U57" s="9" t="s">
        <v>61</v>
      </c>
      <c r="V57" s="10">
        <v>13.5</v>
      </c>
      <c r="W57" s="21">
        <f t="shared" si="6"/>
        <v>108</v>
      </c>
      <c r="AA57" s="23">
        <v>7</v>
      </c>
      <c r="AB57" s="8" t="s">
        <v>6</v>
      </c>
      <c r="AC57" s="9" t="s">
        <v>61</v>
      </c>
      <c r="AD57" s="10">
        <v>13.5</v>
      </c>
      <c r="AE57" s="21">
        <f t="shared" si="8"/>
        <v>94.5</v>
      </c>
      <c r="AF57" s="22"/>
      <c r="AG57" s="22"/>
      <c r="AH57" s="22"/>
    </row>
    <row r="58" spans="3:34" ht="13.2">
      <c r="C58" s="7">
        <v>30</v>
      </c>
      <c r="D58" s="8" t="s">
        <v>6</v>
      </c>
      <c r="E58" s="9" t="s">
        <v>62</v>
      </c>
      <c r="F58" s="10">
        <v>13.5</v>
      </c>
      <c r="G58" s="11">
        <f t="shared" si="1"/>
        <v>405</v>
      </c>
      <c r="K58" s="70">
        <v>15</v>
      </c>
      <c r="L58" s="8" t="s">
        <v>6</v>
      </c>
      <c r="M58" s="9" t="s">
        <v>62</v>
      </c>
      <c r="N58" s="10">
        <v>13.5</v>
      </c>
      <c r="O58" s="69">
        <f t="shared" si="7"/>
        <v>202.5</v>
      </c>
      <c r="S58" s="23">
        <v>8</v>
      </c>
      <c r="T58" s="8" t="s">
        <v>6</v>
      </c>
      <c r="U58" s="9" t="s">
        <v>62</v>
      </c>
      <c r="V58" s="10">
        <v>13.5</v>
      </c>
      <c r="W58" s="21">
        <f t="shared" si="6"/>
        <v>108</v>
      </c>
      <c r="AA58" s="23">
        <v>7</v>
      </c>
      <c r="AB58" s="8" t="s">
        <v>6</v>
      </c>
      <c r="AC58" s="9" t="s">
        <v>62</v>
      </c>
      <c r="AD58" s="10">
        <v>13.5</v>
      </c>
      <c r="AE58" s="21">
        <f t="shared" si="8"/>
        <v>94.5</v>
      </c>
      <c r="AF58" s="22"/>
      <c r="AG58" s="22"/>
      <c r="AH58" s="22"/>
    </row>
    <row r="59" spans="3:34" ht="13.2">
      <c r="C59" s="7">
        <v>100</v>
      </c>
      <c r="D59" s="8" t="s">
        <v>6</v>
      </c>
      <c r="E59" s="9" t="s">
        <v>63</v>
      </c>
      <c r="F59" s="10">
        <v>16.100000000000001</v>
      </c>
      <c r="G59" s="11">
        <f t="shared" si="1"/>
        <v>1610.0000000000002</v>
      </c>
      <c r="K59" s="70">
        <v>50</v>
      </c>
      <c r="L59" s="8" t="s">
        <v>6</v>
      </c>
      <c r="M59" s="9" t="s">
        <v>63</v>
      </c>
      <c r="N59" s="10">
        <v>16.100000000000001</v>
      </c>
      <c r="O59" s="69">
        <f t="shared" si="7"/>
        <v>805.00000000000011</v>
      </c>
      <c r="S59" s="23">
        <v>25</v>
      </c>
      <c r="T59" s="8" t="s">
        <v>6</v>
      </c>
      <c r="U59" s="9" t="s">
        <v>63</v>
      </c>
      <c r="V59" s="10">
        <v>16.100000000000001</v>
      </c>
      <c r="W59" s="21">
        <f t="shared" si="6"/>
        <v>402.50000000000006</v>
      </c>
      <c r="AA59" s="23">
        <v>25</v>
      </c>
      <c r="AB59" s="8" t="s">
        <v>6</v>
      </c>
      <c r="AC59" s="9" t="s">
        <v>63</v>
      </c>
      <c r="AD59" s="10">
        <v>16.100000000000001</v>
      </c>
      <c r="AE59" s="21">
        <f t="shared" si="8"/>
        <v>402.50000000000006</v>
      </c>
      <c r="AF59" s="22"/>
      <c r="AG59" s="22"/>
      <c r="AH59" s="22"/>
    </row>
    <row r="60" spans="3:34" ht="13.2">
      <c r="C60" s="7">
        <v>100</v>
      </c>
      <c r="D60" s="8" t="s">
        <v>6</v>
      </c>
      <c r="E60" s="9" t="s">
        <v>64</v>
      </c>
      <c r="F60" s="10">
        <v>16.100000000000001</v>
      </c>
      <c r="G60" s="11">
        <f t="shared" si="1"/>
        <v>1610.0000000000002</v>
      </c>
      <c r="K60" s="70">
        <v>50</v>
      </c>
      <c r="L60" s="8" t="s">
        <v>6</v>
      </c>
      <c r="M60" s="9" t="s">
        <v>64</v>
      </c>
      <c r="N60" s="10">
        <v>16.100000000000001</v>
      </c>
      <c r="O60" s="69">
        <f t="shared" si="7"/>
        <v>805.00000000000011</v>
      </c>
      <c r="S60" s="23">
        <v>25</v>
      </c>
      <c r="T60" s="8" t="s">
        <v>6</v>
      </c>
      <c r="U60" s="9" t="s">
        <v>64</v>
      </c>
      <c r="V60" s="10">
        <v>16.100000000000001</v>
      </c>
      <c r="W60" s="21">
        <f t="shared" si="6"/>
        <v>402.50000000000006</v>
      </c>
      <c r="AA60" s="23">
        <v>25</v>
      </c>
      <c r="AB60" s="8" t="s">
        <v>6</v>
      </c>
      <c r="AC60" s="9" t="s">
        <v>64</v>
      </c>
      <c r="AD60" s="10">
        <v>16.100000000000001</v>
      </c>
      <c r="AE60" s="21">
        <f t="shared" si="8"/>
        <v>402.50000000000006</v>
      </c>
      <c r="AF60" s="22"/>
      <c r="AG60" s="22"/>
      <c r="AH60" s="22"/>
    </row>
    <row r="61" spans="3:34" ht="13.2">
      <c r="C61" s="7">
        <v>50</v>
      </c>
      <c r="D61" s="8" t="s">
        <v>6</v>
      </c>
      <c r="E61" s="9" t="s">
        <v>65</v>
      </c>
      <c r="F61" s="10">
        <v>23</v>
      </c>
      <c r="G61" s="11">
        <f t="shared" si="1"/>
        <v>1150</v>
      </c>
      <c r="K61" s="70">
        <v>25</v>
      </c>
      <c r="L61" s="8" t="s">
        <v>6</v>
      </c>
      <c r="M61" s="9" t="s">
        <v>65</v>
      </c>
      <c r="N61" s="10">
        <v>23</v>
      </c>
      <c r="O61" s="69">
        <f t="shared" si="7"/>
        <v>575</v>
      </c>
      <c r="S61" s="23">
        <v>13</v>
      </c>
      <c r="T61" s="8" t="s">
        <v>6</v>
      </c>
      <c r="U61" s="9" t="s">
        <v>65</v>
      </c>
      <c r="V61" s="10">
        <v>23</v>
      </c>
      <c r="W61" s="21">
        <f t="shared" si="6"/>
        <v>299</v>
      </c>
      <c r="AA61" s="23">
        <v>12</v>
      </c>
      <c r="AB61" s="8" t="s">
        <v>6</v>
      </c>
      <c r="AC61" s="9" t="s">
        <v>65</v>
      </c>
      <c r="AD61" s="10">
        <v>23</v>
      </c>
      <c r="AE61" s="21">
        <f t="shared" si="8"/>
        <v>276</v>
      </c>
      <c r="AF61" s="22"/>
      <c r="AG61" s="22"/>
      <c r="AH61" s="22"/>
    </row>
    <row r="62" spans="3:34" ht="13.2">
      <c r="C62" s="7">
        <v>50</v>
      </c>
      <c r="D62" s="8" t="s">
        <v>6</v>
      </c>
      <c r="E62" s="9" t="s">
        <v>66</v>
      </c>
      <c r="F62" s="10">
        <v>10</v>
      </c>
      <c r="G62" s="11">
        <f t="shared" si="1"/>
        <v>500</v>
      </c>
      <c r="K62" s="70">
        <v>25</v>
      </c>
      <c r="L62" s="8" t="s">
        <v>6</v>
      </c>
      <c r="M62" s="9" t="s">
        <v>66</v>
      </c>
      <c r="N62" s="10">
        <v>10</v>
      </c>
      <c r="O62" s="69">
        <f t="shared" si="7"/>
        <v>250</v>
      </c>
      <c r="S62" s="23">
        <v>13</v>
      </c>
      <c r="T62" s="8" t="s">
        <v>6</v>
      </c>
      <c r="U62" s="9" t="s">
        <v>66</v>
      </c>
      <c r="V62" s="10">
        <v>10</v>
      </c>
      <c r="W62" s="21">
        <f t="shared" si="6"/>
        <v>130</v>
      </c>
      <c r="AA62" s="23">
        <v>12</v>
      </c>
      <c r="AB62" s="8" t="s">
        <v>6</v>
      </c>
      <c r="AC62" s="9" t="s">
        <v>66</v>
      </c>
      <c r="AD62" s="10">
        <v>10</v>
      </c>
      <c r="AE62" s="21">
        <f t="shared" si="8"/>
        <v>120</v>
      </c>
      <c r="AF62" s="22"/>
      <c r="AG62" s="22"/>
      <c r="AH62" s="22"/>
    </row>
    <row r="63" spans="3:34" ht="13.2">
      <c r="C63" s="7">
        <v>90</v>
      </c>
      <c r="D63" s="8" t="s">
        <v>6</v>
      </c>
      <c r="E63" s="9" t="s">
        <v>67</v>
      </c>
      <c r="F63" s="10">
        <v>23.75</v>
      </c>
      <c r="G63" s="11">
        <f t="shared" si="1"/>
        <v>2137.5</v>
      </c>
      <c r="K63" s="70">
        <v>45</v>
      </c>
      <c r="L63" s="8" t="s">
        <v>6</v>
      </c>
      <c r="M63" s="9" t="s">
        <v>67</v>
      </c>
      <c r="N63" s="10">
        <v>23.75</v>
      </c>
      <c r="O63" s="69">
        <f t="shared" si="7"/>
        <v>1068.75</v>
      </c>
      <c r="S63" s="23">
        <v>23</v>
      </c>
      <c r="T63" s="8" t="s">
        <v>6</v>
      </c>
      <c r="U63" s="9" t="s">
        <v>67</v>
      </c>
      <c r="V63" s="10">
        <v>23.75</v>
      </c>
      <c r="W63" s="21">
        <f t="shared" si="6"/>
        <v>546.25</v>
      </c>
      <c r="AA63" s="23">
        <v>22</v>
      </c>
      <c r="AB63" s="8" t="s">
        <v>6</v>
      </c>
      <c r="AC63" s="9" t="s">
        <v>67</v>
      </c>
      <c r="AD63" s="10">
        <v>23.75</v>
      </c>
      <c r="AE63" s="21">
        <f t="shared" si="8"/>
        <v>522.5</v>
      </c>
      <c r="AF63" s="22"/>
      <c r="AG63" s="22"/>
      <c r="AH63" s="22"/>
    </row>
    <row r="64" spans="3:34" ht="13.2">
      <c r="C64" s="7">
        <v>50</v>
      </c>
      <c r="D64" s="8" t="s">
        <v>6</v>
      </c>
      <c r="E64" s="9" t="s">
        <v>68</v>
      </c>
      <c r="F64" s="10">
        <v>26</v>
      </c>
      <c r="G64" s="11">
        <f t="shared" si="1"/>
        <v>1300</v>
      </c>
      <c r="K64" s="70">
        <v>25</v>
      </c>
      <c r="L64" s="8" t="s">
        <v>6</v>
      </c>
      <c r="M64" s="9" t="s">
        <v>68</v>
      </c>
      <c r="N64" s="10">
        <v>26</v>
      </c>
      <c r="O64" s="69">
        <f t="shared" si="7"/>
        <v>650</v>
      </c>
      <c r="S64" s="23">
        <v>13</v>
      </c>
      <c r="T64" s="8" t="s">
        <v>6</v>
      </c>
      <c r="U64" s="9" t="s">
        <v>68</v>
      </c>
      <c r="V64" s="10">
        <v>26</v>
      </c>
      <c r="W64" s="21">
        <f t="shared" si="6"/>
        <v>338</v>
      </c>
      <c r="AA64" s="23">
        <v>12</v>
      </c>
      <c r="AB64" s="8" t="s">
        <v>6</v>
      </c>
      <c r="AC64" s="9" t="s">
        <v>68</v>
      </c>
      <c r="AD64" s="10">
        <v>26</v>
      </c>
      <c r="AE64" s="21">
        <f t="shared" si="8"/>
        <v>312</v>
      </c>
      <c r="AF64" s="22"/>
      <c r="AG64" s="22"/>
      <c r="AH64" s="22"/>
    </row>
    <row r="65" spans="3:34" ht="13.2">
      <c r="C65" s="7">
        <v>60</v>
      </c>
      <c r="D65" s="8" t="s">
        <v>6</v>
      </c>
      <c r="E65" s="9" t="s">
        <v>69</v>
      </c>
      <c r="F65" s="10">
        <v>35.5</v>
      </c>
      <c r="G65" s="11">
        <f t="shared" si="1"/>
        <v>2130</v>
      </c>
      <c r="K65" s="70">
        <v>30</v>
      </c>
      <c r="L65" s="8" t="s">
        <v>6</v>
      </c>
      <c r="M65" s="9" t="s">
        <v>69</v>
      </c>
      <c r="N65" s="10">
        <v>35.5</v>
      </c>
      <c r="O65" s="69">
        <f t="shared" si="7"/>
        <v>1065</v>
      </c>
      <c r="S65" s="23">
        <v>15</v>
      </c>
      <c r="T65" s="8" t="s">
        <v>6</v>
      </c>
      <c r="U65" s="9" t="s">
        <v>69</v>
      </c>
      <c r="V65" s="10">
        <v>35.5</v>
      </c>
      <c r="W65" s="21">
        <f t="shared" si="6"/>
        <v>532.5</v>
      </c>
      <c r="AA65" s="23">
        <v>15</v>
      </c>
      <c r="AB65" s="8" t="s">
        <v>6</v>
      </c>
      <c r="AC65" s="9" t="s">
        <v>69</v>
      </c>
      <c r="AD65" s="10">
        <v>35.5</v>
      </c>
      <c r="AE65" s="21">
        <f t="shared" si="8"/>
        <v>532.5</v>
      </c>
      <c r="AF65" s="22"/>
      <c r="AG65" s="22"/>
      <c r="AH65" s="22"/>
    </row>
    <row r="66" spans="3:34" ht="13.2">
      <c r="C66" s="7">
        <v>50</v>
      </c>
      <c r="D66" s="8" t="s">
        <v>6</v>
      </c>
      <c r="E66" s="9" t="s">
        <v>70</v>
      </c>
      <c r="F66" s="10">
        <v>38.25</v>
      </c>
      <c r="G66" s="11">
        <f t="shared" si="1"/>
        <v>1912.5</v>
      </c>
      <c r="K66" s="70">
        <v>25</v>
      </c>
      <c r="L66" s="8" t="s">
        <v>6</v>
      </c>
      <c r="M66" s="9" t="s">
        <v>70</v>
      </c>
      <c r="N66" s="10">
        <v>38.25</v>
      </c>
      <c r="O66" s="69">
        <f t="shared" si="7"/>
        <v>956.25</v>
      </c>
      <c r="S66" s="23">
        <v>13</v>
      </c>
      <c r="T66" s="8" t="s">
        <v>6</v>
      </c>
      <c r="U66" s="9" t="s">
        <v>70</v>
      </c>
      <c r="V66" s="10">
        <v>38.25</v>
      </c>
      <c r="W66" s="21">
        <f t="shared" si="6"/>
        <v>497.25</v>
      </c>
      <c r="AA66" s="23">
        <v>12</v>
      </c>
      <c r="AB66" s="8" t="s">
        <v>6</v>
      </c>
      <c r="AC66" s="9" t="s">
        <v>70</v>
      </c>
      <c r="AD66" s="10">
        <v>38.25</v>
      </c>
      <c r="AE66" s="21">
        <f t="shared" si="8"/>
        <v>459</v>
      </c>
      <c r="AF66" s="22"/>
      <c r="AG66" s="22"/>
      <c r="AH66" s="22"/>
    </row>
    <row r="67" spans="3:34" ht="13.8" thickBot="1">
      <c r="C67" s="7">
        <v>240</v>
      </c>
      <c r="D67" s="8" t="s">
        <v>6</v>
      </c>
      <c r="E67" s="9" t="s">
        <v>71</v>
      </c>
      <c r="F67" s="10">
        <v>26</v>
      </c>
      <c r="G67" s="11">
        <f t="shared" si="1"/>
        <v>6240</v>
      </c>
      <c r="K67" s="70">
        <v>120</v>
      </c>
      <c r="L67" s="8" t="s">
        <v>6</v>
      </c>
      <c r="M67" s="9" t="s">
        <v>71</v>
      </c>
      <c r="N67" s="10">
        <v>26</v>
      </c>
      <c r="O67" s="69">
        <f t="shared" si="7"/>
        <v>3120</v>
      </c>
      <c r="S67" s="23">
        <v>60</v>
      </c>
      <c r="T67" s="8" t="s">
        <v>6</v>
      </c>
      <c r="U67" s="9" t="s">
        <v>71</v>
      </c>
      <c r="V67" s="10">
        <v>26</v>
      </c>
      <c r="W67" s="21">
        <f t="shared" si="6"/>
        <v>1560</v>
      </c>
      <c r="AA67" s="23">
        <v>60</v>
      </c>
      <c r="AB67" s="8" t="s">
        <v>6</v>
      </c>
      <c r="AC67" s="9" t="s">
        <v>71</v>
      </c>
      <c r="AD67" s="10">
        <v>26</v>
      </c>
      <c r="AE67" s="21">
        <f t="shared" si="8"/>
        <v>1560</v>
      </c>
      <c r="AF67" s="22"/>
      <c r="AG67" s="22"/>
      <c r="AH67" s="22"/>
    </row>
    <row r="68" spans="3:34" ht="14.4" thickTop="1" thickBot="1">
      <c r="C68" s="7">
        <v>250</v>
      </c>
      <c r="D68" s="8" t="s">
        <v>6</v>
      </c>
      <c r="E68" s="9" t="s">
        <v>72</v>
      </c>
      <c r="F68" s="10">
        <v>25</v>
      </c>
      <c r="G68" s="11">
        <f t="shared" si="1"/>
        <v>6250</v>
      </c>
      <c r="K68" s="71">
        <v>125</v>
      </c>
      <c r="L68" s="72" t="s">
        <v>6</v>
      </c>
      <c r="M68" s="73" t="s">
        <v>72</v>
      </c>
      <c r="N68" s="74">
        <v>25</v>
      </c>
      <c r="O68" s="75">
        <f t="shared" si="7"/>
        <v>3125</v>
      </c>
      <c r="P68" s="85">
        <f>SUM(O40:O68)</f>
        <v>23986.5</v>
      </c>
      <c r="S68" s="23">
        <v>63</v>
      </c>
      <c r="T68" s="8" t="s">
        <v>6</v>
      </c>
      <c r="U68" s="9" t="s">
        <v>72</v>
      </c>
      <c r="V68" s="10">
        <v>25</v>
      </c>
      <c r="W68" s="21">
        <f t="shared" si="6"/>
        <v>1575</v>
      </c>
      <c r="AA68" s="23">
        <v>62</v>
      </c>
      <c r="AB68" s="8" t="s">
        <v>6</v>
      </c>
      <c r="AC68" s="9" t="s">
        <v>72</v>
      </c>
      <c r="AD68" s="10">
        <v>25</v>
      </c>
      <c r="AE68" s="21">
        <f t="shared" si="8"/>
        <v>1550</v>
      </c>
      <c r="AF68" s="22"/>
      <c r="AG68" s="22"/>
      <c r="AH68" s="22"/>
    </row>
    <row r="69" spans="3:34" ht="14.4" thickTop="1" thickBot="1">
      <c r="C69" s="7">
        <v>120</v>
      </c>
      <c r="D69" s="8" t="s">
        <v>6</v>
      </c>
      <c r="E69" s="9" t="s">
        <v>73</v>
      </c>
      <c r="F69" s="10">
        <v>25</v>
      </c>
      <c r="G69" s="11">
        <f t="shared" si="1"/>
        <v>3000</v>
      </c>
      <c r="J69" s="84">
        <v>4</v>
      </c>
      <c r="K69" s="63">
        <v>60</v>
      </c>
      <c r="L69" s="64" t="s">
        <v>6</v>
      </c>
      <c r="M69" s="65" t="s">
        <v>73</v>
      </c>
      <c r="N69" s="66">
        <v>25</v>
      </c>
      <c r="O69" s="67">
        <f>+K69*N69</f>
        <v>1500</v>
      </c>
      <c r="S69" s="23">
        <v>30</v>
      </c>
      <c r="T69" s="8" t="s">
        <v>6</v>
      </c>
      <c r="U69" s="9" t="s">
        <v>73</v>
      </c>
      <c r="V69" s="10">
        <v>25</v>
      </c>
      <c r="W69" s="21">
        <f t="shared" si="6"/>
        <v>750</v>
      </c>
      <c r="AA69" s="23">
        <v>30</v>
      </c>
      <c r="AB69" s="8" t="s">
        <v>6</v>
      </c>
      <c r="AC69" s="9" t="s">
        <v>73</v>
      </c>
      <c r="AD69" s="10">
        <v>25</v>
      </c>
      <c r="AE69" s="21">
        <f t="shared" si="8"/>
        <v>750</v>
      </c>
      <c r="AF69" s="22"/>
      <c r="AG69" s="22"/>
      <c r="AH69" s="22"/>
    </row>
    <row r="70" spans="3:34" ht="13.8" thickTop="1">
      <c r="C70" s="7">
        <v>120</v>
      </c>
      <c r="D70" s="8" t="s">
        <v>6</v>
      </c>
      <c r="E70" s="9" t="s">
        <v>74</v>
      </c>
      <c r="F70" s="10">
        <v>22.45</v>
      </c>
      <c r="G70" s="11">
        <f t="shared" si="1"/>
        <v>2694</v>
      </c>
      <c r="K70" s="70">
        <v>60</v>
      </c>
      <c r="L70" s="8" t="s">
        <v>6</v>
      </c>
      <c r="M70" s="9" t="s">
        <v>74</v>
      </c>
      <c r="N70" s="10">
        <v>22.45</v>
      </c>
      <c r="O70" s="69">
        <f>+N70*K70</f>
        <v>1347</v>
      </c>
      <c r="S70" s="23">
        <v>30</v>
      </c>
      <c r="T70" s="8" t="s">
        <v>6</v>
      </c>
      <c r="U70" s="9" t="s">
        <v>74</v>
      </c>
      <c r="V70" s="10">
        <v>22.45</v>
      </c>
      <c r="W70" s="21">
        <f t="shared" si="6"/>
        <v>673.5</v>
      </c>
      <c r="AA70" s="23">
        <v>30</v>
      </c>
      <c r="AB70" s="8" t="s">
        <v>6</v>
      </c>
      <c r="AC70" s="9" t="s">
        <v>74</v>
      </c>
      <c r="AD70" s="10">
        <v>22.45</v>
      </c>
      <c r="AE70" s="21">
        <f t="shared" si="8"/>
        <v>673.5</v>
      </c>
      <c r="AF70" s="22"/>
      <c r="AG70" s="22"/>
      <c r="AH70" s="22"/>
    </row>
    <row r="71" spans="3:34" ht="13.2">
      <c r="C71" s="7">
        <v>300</v>
      </c>
      <c r="D71" s="8" t="s">
        <v>15</v>
      </c>
      <c r="E71" s="9" t="s">
        <v>75</v>
      </c>
      <c r="F71" s="10">
        <v>6</v>
      </c>
      <c r="G71" s="11">
        <f t="shared" si="1"/>
        <v>1800</v>
      </c>
      <c r="K71" s="70">
        <v>150</v>
      </c>
      <c r="L71" s="8" t="s">
        <v>15</v>
      </c>
      <c r="M71" s="9" t="s">
        <v>75</v>
      </c>
      <c r="N71" s="10">
        <v>6</v>
      </c>
      <c r="O71" s="69">
        <f t="shared" ref="O71:O83" si="9">+N71*K71</f>
        <v>900</v>
      </c>
      <c r="S71" s="23">
        <v>75</v>
      </c>
      <c r="T71" s="8" t="s">
        <v>15</v>
      </c>
      <c r="U71" s="9" t="s">
        <v>75</v>
      </c>
      <c r="V71" s="10">
        <v>6</v>
      </c>
      <c r="W71" s="21">
        <f t="shared" si="6"/>
        <v>450</v>
      </c>
      <c r="AA71" s="23">
        <v>75</v>
      </c>
      <c r="AB71" s="8" t="s">
        <v>15</v>
      </c>
      <c r="AC71" s="9" t="s">
        <v>75</v>
      </c>
      <c r="AD71" s="10">
        <v>6</v>
      </c>
      <c r="AE71" s="21">
        <f>+AA71*AD71</f>
        <v>450</v>
      </c>
      <c r="AF71" s="22"/>
      <c r="AG71" s="22"/>
      <c r="AH71" s="22"/>
    </row>
    <row r="72" spans="3:34" ht="13.2">
      <c r="C72" s="7">
        <v>300</v>
      </c>
      <c r="D72" s="8" t="s">
        <v>15</v>
      </c>
      <c r="E72" s="9" t="s">
        <v>76</v>
      </c>
      <c r="F72" s="10">
        <v>5</v>
      </c>
      <c r="G72" s="11">
        <f t="shared" ref="G72:G83" si="10">+F72*C72</f>
        <v>1500</v>
      </c>
      <c r="K72" s="70">
        <v>150</v>
      </c>
      <c r="L72" s="8" t="s">
        <v>15</v>
      </c>
      <c r="M72" s="9" t="s">
        <v>76</v>
      </c>
      <c r="N72" s="10">
        <v>5</v>
      </c>
      <c r="O72" s="69">
        <f t="shared" si="9"/>
        <v>750</v>
      </c>
      <c r="S72" s="23">
        <v>75</v>
      </c>
      <c r="T72" s="8" t="s">
        <v>15</v>
      </c>
      <c r="U72" s="9" t="s">
        <v>76</v>
      </c>
      <c r="V72" s="10">
        <v>5</v>
      </c>
      <c r="W72" s="21">
        <f>+S72*V72</f>
        <v>375</v>
      </c>
      <c r="AA72" s="23">
        <v>75</v>
      </c>
      <c r="AB72" s="8" t="s">
        <v>15</v>
      </c>
      <c r="AC72" s="9" t="s">
        <v>76</v>
      </c>
      <c r="AD72" s="10">
        <v>5</v>
      </c>
      <c r="AE72" s="21">
        <f t="shared" si="8"/>
        <v>375</v>
      </c>
      <c r="AF72" s="22"/>
      <c r="AG72" s="22"/>
      <c r="AH72" s="22"/>
    </row>
    <row r="73" spans="3:34" ht="13.2">
      <c r="C73" s="7">
        <v>300</v>
      </c>
      <c r="D73" s="8" t="s">
        <v>15</v>
      </c>
      <c r="E73" s="9" t="s">
        <v>77</v>
      </c>
      <c r="F73" s="10">
        <v>5</v>
      </c>
      <c r="G73" s="11">
        <f t="shared" si="10"/>
        <v>1500</v>
      </c>
      <c r="K73" s="70">
        <v>150</v>
      </c>
      <c r="L73" s="8" t="s">
        <v>15</v>
      </c>
      <c r="M73" s="9" t="s">
        <v>77</v>
      </c>
      <c r="N73" s="10">
        <v>5</v>
      </c>
      <c r="O73" s="69">
        <f t="shared" si="9"/>
        <v>750</v>
      </c>
      <c r="S73" s="23">
        <v>75</v>
      </c>
      <c r="T73" s="8" t="s">
        <v>15</v>
      </c>
      <c r="U73" s="9" t="s">
        <v>77</v>
      </c>
      <c r="V73" s="10">
        <v>5</v>
      </c>
      <c r="W73" s="21">
        <f t="shared" si="6"/>
        <v>375</v>
      </c>
      <c r="AA73" s="23">
        <v>75</v>
      </c>
      <c r="AB73" s="8" t="s">
        <v>15</v>
      </c>
      <c r="AC73" s="9" t="s">
        <v>77</v>
      </c>
      <c r="AD73" s="10">
        <v>5</v>
      </c>
      <c r="AE73" s="21">
        <f t="shared" si="8"/>
        <v>375</v>
      </c>
      <c r="AF73" s="22"/>
      <c r="AG73" s="22"/>
      <c r="AH73" s="22"/>
    </row>
    <row r="74" spans="3:34" ht="13.2">
      <c r="C74" s="7">
        <v>300</v>
      </c>
      <c r="D74" s="8" t="s">
        <v>6</v>
      </c>
      <c r="E74" s="9" t="s">
        <v>78</v>
      </c>
      <c r="F74" s="10">
        <v>5</v>
      </c>
      <c r="G74" s="11">
        <f t="shared" si="10"/>
        <v>1500</v>
      </c>
      <c r="K74" s="70">
        <v>150</v>
      </c>
      <c r="L74" s="8" t="s">
        <v>6</v>
      </c>
      <c r="M74" s="9" t="s">
        <v>78</v>
      </c>
      <c r="N74" s="10">
        <v>5</v>
      </c>
      <c r="O74" s="69">
        <f t="shared" si="9"/>
        <v>750</v>
      </c>
      <c r="S74" s="23">
        <v>75</v>
      </c>
      <c r="T74" s="8" t="s">
        <v>6</v>
      </c>
      <c r="U74" s="9" t="s">
        <v>78</v>
      </c>
      <c r="V74" s="10">
        <v>5</v>
      </c>
      <c r="W74" s="21">
        <f t="shared" si="6"/>
        <v>375</v>
      </c>
      <c r="AA74" s="23">
        <v>75</v>
      </c>
      <c r="AB74" s="8" t="s">
        <v>6</v>
      </c>
      <c r="AC74" s="9" t="s">
        <v>78</v>
      </c>
      <c r="AD74" s="10">
        <v>5</v>
      </c>
      <c r="AE74" s="21">
        <f t="shared" si="8"/>
        <v>375</v>
      </c>
      <c r="AF74" s="22"/>
      <c r="AG74" s="22"/>
      <c r="AH74" s="22"/>
    </row>
    <row r="75" spans="3:34" ht="13.2">
      <c r="C75" s="7">
        <v>300</v>
      </c>
      <c r="D75" s="8" t="s">
        <v>6</v>
      </c>
      <c r="E75" s="9" t="s">
        <v>79</v>
      </c>
      <c r="F75" s="10">
        <v>3</v>
      </c>
      <c r="G75" s="11">
        <f t="shared" si="10"/>
        <v>900</v>
      </c>
      <c r="K75" s="70">
        <v>150</v>
      </c>
      <c r="L75" s="8" t="s">
        <v>6</v>
      </c>
      <c r="M75" s="9" t="s">
        <v>79</v>
      </c>
      <c r="N75" s="10">
        <v>3</v>
      </c>
      <c r="O75" s="69">
        <f t="shared" si="9"/>
        <v>450</v>
      </c>
      <c r="S75" s="23">
        <v>75</v>
      </c>
      <c r="T75" s="8" t="s">
        <v>6</v>
      </c>
      <c r="U75" s="9" t="s">
        <v>79</v>
      </c>
      <c r="V75" s="10">
        <v>3</v>
      </c>
      <c r="W75" s="21">
        <f t="shared" si="6"/>
        <v>225</v>
      </c>
      <c r="AA75" s="23">
        <v>75</v>
      </c>
      <c r="AB75" s="8" t="s">
        <v>6</v>
      </c>
      <c r="AC75" s="9" t="s">
        <v>79</v>
      </c>
      <c r="AD75" s="10">
        <v>3</v>
      </c>
      <c r="AE75" s="21">
        <f t="shared" si="8"/>
        <v>225</v>
      </c>
      <c r="AF75" s="22"/>
      <c r="AG75" s="22"/>
      <c r="AH75" s="22"/>
    </row>
    <row r="76" spans="3:34" ht="13.2">
      <c r="C76" s="7">
        <v>300</v>
      </c>
      <c r="D76" s="8" t="s">
        <v>6</v>
      </c>
      <c r="E76" s="9" t="s">
        <v>80</v>
      </c>
      <c r="F76" s="10">
        <v>3</v>
      </c>
      <c r="G76" s="11">
        <f t="shared" si="10"/>
        <v>900</v>
      </c>
      <c r="K76" s="70">
        <v>150</v>
      </c>
      <c r="L76" s="8" t="s">
        <v>6</v>
      </c>
      <c r="M76" s="9" t="s">
        <v>80</v>
      </c>
      <c r="N76" s="10">
        <v>3</v>
      </c>
      <c r="O76" s="69">
        <f t="shared" si="9"/>
        <v>450</v>
      </c>
      <c r="S76" s="23">
        <v>75</v>
      </c>
      <c r="T76" s="8" t="s">
        <v>6</v>
      </c>
      <c r="U76" s="9" t="s">
        <v>80</v>
      </c>
      <c r="V76" s="10">
        <v>3</v>
      </c>
      <c r="W76" s="21">
        <f t="shared" si="6"/>
        <v>225</v>
      </c>
      <c r="AA76" s="23">
        <v>75</v>
      </c>
      <c r="AB76" s="8" t="s">
        <v>6</v>
      </c>
      <c r="AC76" s="9" t="s">
        <v>80</v>
      </c>
      <c r="AD76" s="10">
        <v>3</v>
      </c>
      <c r="AE76" s="21">
        <f t="shared" si="8"/>
        <v>225</v>
      </c>
      <c r="AF76" s="22"/>
      <c r="AG76" s="22"/>
      <c r="AH76" s="22"/>
    </row>
    <row r="77" spans="3:34" ht="13.2">
      <c r="C77" s="7">
        <v>300</v>
      </c>
      <c r="D77" s="8" t="s">
        <v>15</v>
      </c>
      <c r="E77" s="9" t="s">
        <v>81</v>
      </c>
      <c r="F77" s="10">
        <v>9</v>
      </c>
      <c r="G77" s="11">
        <f t="shared" si="10"/>
        <v>2700</v>
      </c>
      <c r="K77" s="70">
        <v>150</v>
      </c>
      <c r="L77" s="8" t="s">
        <v>15</v>
      </c>
      <c r="M77" s="9" t="s">
        <v>81</v>
      </c>
      <c r="N77" s="10">
        <v>9</v>
      </c>
      <c r="O77" s="69">
        <f t="shared" si="9"/>
        <v>1350</v>
      </c>
      <c r="S77" s="23">
        <v>75</v>
      </c>
      <c r="T77" s="8" t="s">
        <v>15</v>
      </c>
      <c r="U77" s="9" t="s">
        <v>81</v>
      </c>
      <c r="V77" s="10">
        <v>9</v>
      </c>
      <c r="W77" s="21">
        <f t="shared" si="6"/>
        <v>675</v>
      </c>
      <c r="AA77" s="23">
        <v>75</v>
      </c>
      <c r="AB77" s="8" t="s">
        <v>15</v>
      </c>
      <c r="AC77" s="9" t="s">
        <v>81</v>
      </c>
      <c r="AD77" s="10">
        <v>9</v>
      </c>
      <c r="AE77" s="21">
        <f t="shared" si="8"/>
        <v>675</v>
      </c>
      <c r="AF77" s="22"/>
      <c r="AG77" s="22"/>
      <c r="AH77" s="22"/>
    </row>
    <row r="78" spans="3:34" ht="13.2">
      <c r="C78" s="7">
        <v>600</v>
      </c>
      <c r="D78" s="8" t="s">
        <v>15</v>
      </c>
      <c r="E78" s="9" t="s">
        <v>82</v>
      </c>
      <c r="F78" s="10">
        <v>10</v>
      </c>
      <c r="G78" s="11">
        <f t="shared" si="10"/>
        <v>6000</v>
      </c>
      <c r="K78" s="70">
        <v>300</v>
      </c>
      <c r="L78" s="8" t="s">
        <v>15</v>
      </c>
      <c r="M78" s="9" t="s">
        <v>82</v>
      </c>
      <c r="N78" s="10">
        <v>10</v>
      </c>
      <c r="O78" s="69">
        <f t="shared" si="9"/>
        <v>3000</v>
      </c>
      <c r="S78" s="23">
        <v>150</v>
      </c>
      <c r="T78" s="8" t="s">
        <v>15</v>
      </c>
      <c r="U78" s="9" t="s">
        <v>82</v>
      </c>
      <c r="V78" s="10">
        <v>10</v>
      </c>
      <c r="W78" s="21">
        <f t="shared" si="6"/>
        <v>1500</v>
      </c>
      <c r="AA78" s="23">
        <v>150</v>
      </c>
      <c r="AB78" s="8" t="s">
        <v>15</v>
      </c>
      <c r="AC78" s="9" t="s">
        <v>82</v>
      </c>
      <c r="AD78" s="10">
        <v>10</v>
      </c>
      <c r="AE78" s="21">
        <f t="shared" si="8"/>
        <v>1500</v>
      </c>
      <c r="AF78" s="22"/>
      <c r="AG78" s="22"/>
      <c r="AH78" s="22"/>
    </row>
    <row r="79" spans="3:34" ht="13.2">
      <c r="C79" s="7">
        <v>130</v>
      </c>
      <c r="D79" s="8" t="s">
        <v>6</v>
      </c>
      <c r="E79" s="29" t="s">
        <v>83</v>
      </c>
      <c r="F79" s="10">
        <v>25.9</v>
      </c>
      <c r="G79" s="11">
        <f t="shared" si="10"/>
        <v>3367</v>
      </c>
      <c r="K79" s="70">
        <v>65</v>
      </c>
      <c r="L79" s="8" t="s">
        <v>6</v>
      </c>
      <c r="M79" s="29" t="s">
        <v>83</v>
      </c>
      <c r="N79" s="10">
        <v>25.9</v>
      </c>
      <c r="O79" s="69">
        <f t="shared" si="9"/>
        <v>1683.5</v>
      </c>
      <c r="S79" s="23">
        <v>33</v>
      </c>
      <c r="T79" s="8" t="s">
        <v>6</v>
      </c>
      <c r="U79" s="29" t="s">
        <v>83</v>
      </c>
      <c r="V79" s="10">
        <v>25.9</v>
      </c>
      <c r="W79" s="21">
        <f t="shared" si="6"/>
        <v>854.69999999999993</v>
      </c>
      <c r="AA79" s="23">
        <v>32</v>
      </c>
      <c r="AB79" s="8" t="s">
        <v>6</v>
      </c>
      <c r="AC79" s="29" t="s">
        <v>83</v>
      </c>
      <c r="AD79" s="10">
        <v>25.9</v>
      </c>
      <c r="AE79" s="21">
        <f t="shared" si="8"/>
        <v>828.8</v>
      </c>
      <c r="AF79" s="22"/>
      <c r="AG79" s="22"/>
      <c r="AH79" s="22"/>
    </row>
    <row r="80" spans="3:34" ht="13.2">
      <c r="C80" s="7">
        <v>120</v>
      </c>
      <c r="D80" s="8" t="s">
        <v>6</v>
      </c>
      <c r="E80" s="29" t="s">
        <v>84</v>
      </c>
      <c r="F80" s="10">
        <v>31.1</v>
      </c>
      <c r="G80" s="11">
        <f t="shared" si="10"/>
        <v>3732</v>
      </c>
      <c r="K80" s="70">
        <v>60</v>
      </c>
      <c r="L80" s="8" t="s">
        <v>6</v>
      </c>
      <c r="M80" s="29" t="s">
        <v>84</v>
      </c>
      <c r="N80" s="10">
        <v>31.1</v>
      </c>
      <c r="O80" s="69">
        <f t="shared" si="9"/>
        <v>1866</v>
      </c>
      <c r="S80" s="23">
        <v>30</v>
      </c>
      <c r="T80" s="8" t="s">
        <v>6</v>
      </c>
      <c r="U80" s="29" t="s">
        <v>84</v>
      </c>
      <c r="V80" s="10">
        <v>31.1</v>
      </c>
      <c r="W80" s="21">
        <f t="shared" si="6"/>
        <v>933</v>
      </c>
      <c r="AA80" s="23">
        <v>30</v>
      </c>
      <c r="AB80" s="8" t="s">
        <v>6</v>
      </c>
      <c r="AC80" s="29" t="s">
        <v>84</v>
      </c>
      <c r="AD80" s="10">
        <v>31.1</v>
      </c>
      <c r="AE80" s="21">
        <f t="shared" si="8"/>
        <v>933</v>
      </c>
      <c r="AF80" s="22"/>
      <c r="AG80" s="22"/>
      <c r="AH80" s="22"/>
    </row>
    <row r="81" spans="3:34" ht="13.2">
      <c r="C81" s="7">
        <v>150</v>
      </c>
      <c r="D81" s="8" t="s">
        <v>6</v>
      </c>
      <c r="E81" s="29" t="s">
        <v>85</v>
      </c>
      <c r="F81" s="10">
        <v>10.53</v>
      </c>
      <c r="G81" s="11">
        <f t="shared" si="10"/>
        <v>1579.5</v>
      </c>
      <c r="K81" s="70">
        <v>75</v>
      </c>
      <c r="L81" s="8" t="s">
        <v>6</v>
      </c>
      <c r="M81" s="29" t="s">
        <v>85</v>
      </c>
      <c r="N81" s="10">
        <v>10.53</v>
      </c>
      <c r="O81" s="69">
        <f t="shared" si="9"/>
        <v>789.75</v>
      </c>
      <c r="S81" s="23">
        <v>38</v>
      </c>
      <c r="T81" s="8" t="s">
        <v>6</v>
      </c>
      <c r="U81" s="29" t="s">
        <v>85</v>
      </c>
      <c r="V81" s="10">
        <v>10.53</v>
      </c>
      <c r="W81" s="21">
        <f t="shared" si="6"/>
        <v>400.14</v>
      </c>
      <c r="AA81" s="23">
        <v>37</v>
      </c>
      <c r="AB81" s="8" t="s">
        <v>6</v>
      </c>
      <c r="AC81" s="29" t="s">
        <v>85</v>
      </c>
      <c r="AD81" s="10">
        <v>10.53</v>
      </c>
      <c r="AE81" s="21">
        <f t="shared" si="8"/>
        <v>389.60999999999996</v>
      </c>
      <c r="AF81" s="22"/>
      <c r="AG81" s="22"/>
      <c r="AH81" s="22"/>
    </row>
    <row r="82" spans="3:34" ht="13.8" thickBot="1">
      <c r="C82" s="7">
        <v>90</v>
      </c>
      <c r="D82" s="8" t="s">
        <v>6</v>
      </c>
      <c r="E82" s="29" t="s">
        <v>86</v>
      </c>
      <c r="F82" s="10">
        <v>16.45</v>
      </c>
      <c r="G82" s="11">
        <f t="shared" si="10"/>
        <v>1480.5</v>
      </c>
      <c r="K82" s="70">
        <v>45</v>
      </c>
      <c r="L82" s="8" t="s">
        <v>6</v>
      </c>
      <c r="M82" s="29" t="s">
        <v>86</v>
      </c>
      <c r="N82" s="10">
        <v>16.45</v>
      </c>
      <c r="O82" s="69">
        <f t="shared" si="9"/>
        <v>740.25</v>
      </c>
      <c r="S82" s="23">
        <v>23</v>
      </c>
      <c r="T82" s="8" t="s">
        <v>6</v>
      </c>
      <c r="U82" s="29" t="s">
        <v>86</v>
      </c>
      <c r="V82" s="10">
        <v>16.45</v>
      </c>
      <c r="W82" s="21">
        <f t="shared" si="6"/>
        <v>378.34999999999997</v>
      </c>
      <c r="AA82" s="23">
        <v>22</v>
      </c>
      <c r="AB82" s="8" t="s">
        <v>6</v>
      </c>
      <c r="AC82" s="29" t="s">
        <v>86</v>
      </c>
      <c r="AD82" s="10">
        <v>16.45</v>
      </c>
      <c r="AE82" s="21">
        <f t="shared" si="8"/>
        <v>361.9</v>
      </c>
      <c r="AF82" s="22"/>
      <c r="AG82" s="22"/>
      <c r="AH82" s="22"/>
    </row>
    <row r="83" spans="3:34" ht="14.4" thickTop="1" thickBot="1">
      <c r="C83" s="7">
        <v>82</v>
      </c>
      <c r="D83" s="8" t="s">
        <v>6</v>
      </c>
      <c r="E83" s="29" t="s">
        <v>87</v>
      </c>
      <c r="F83" s="10">
        <v>17.2</v>
      </c>
      <c r="G83" s="11">
        <f t="shared" si="10"/>
        <v>1410.3999999999999</v>
      </c>
      <c r="K83" s="70">
        <v>42</v>
      </c>
      <c r="L83" s="8" t="s">
        <v>6</v>
      </c>
      <c r="M83" s="29" t="s">
        <v>87</v>
      </c>
      <c r="N83" s="10">
        <v>17.2</v>
      </c>
      <c r="O83" s="69">
        <f t="shared" si="9"/>
        <v>722.4</v>
      </c>
      <c r="S83" s="79">
        <v>20</v>
      </c>
      <c r="T83" s="80" t="s">
        <v>6</v>
      </c>
      <c r="U83" s="81" t="s">
        <v>87</v>
      </c>
      <c r="V83" s="82">
        <v>17.2</v>
      </c>
      <c r="W83" s="83">
        <f t="shared" si="6"/>
        <v>344</v>
      </c>
      <c r="X83" s="86">
        <f>SUM(W39:W83)</f>
        <v>21270.44</v>
      </c>
      <c r="AA83" s="79">
        <v>20</v>
      </c>
      <c r="AB83" s="80" t="s">
        <v>6</v>
      </c>
      <c r="AC83" s="81" t="s">
        <v>87</v>
      </c>
      <c r="AD83" s="82">
        <v>17.2</v>
      </c>
      <c r="AE83" s="83">
        <f t="shared" si="8"/>
        <v>344</v>
      </c>
      <c r="AF83" s="88">
        <f>SUM(AE40:AE83)</f>
        <v>20330.560000000001</v>
      </c>
      <c r="AG83" s="22"/>
      <c r="AH83" s="22"/>
    </row>
    <row r="84" spans="3:34" ht="28.8" thickTop="1" thickBot="1">
      <c r="C84" s="7">
        <v>30</v>
      </c>
      <c r="D84" s="8" t="s">
        <v>6</v>
      </c>
      <c r="E84" s="59" t="s">
        <v>88</v>
      </c>
      <c r="F84" s="10">
        <v>202.5</v>
      </c>
      <c r="G84" s="11">
        <v>6075</v>
      </c>
      <c r="K84" s="70">
        <v>15</v>
      </c>
      <c r="L84" s="8" t="s">
        <v>6</v>
      </c>
      <c r="M84" s="59" t="s">
        <v>88</v>
      </c>
      <c r="N84" s="10">
        <v>202.5</v>
      </c>
      <c r="O84" s="69">
        <f>+K84*N84</f>
        <v>3037.5</v>
      </c>
      <c r="R84" s="84">
        <v>3</v>
      </c>
      <c r="S84" s="63">
        <v>8</v>
      </c>
      <c r="T84" s="64" t="s">
        <v>6</v>
      </c>
      <c r="U84" s="78" t="s">
        <v>88</v>
      </c>
      <c r="V84" s="66">
        <v>202.5</v>
      </c>
      <c r="W84" s="67">
        <f>+S84*V84</f>
        <v>1620</v>
      </c>
      <c r="Z84" s="84">
        <v>3</v>
      </c>
      <c r="AA84" s="63">
        <v>7</v>
      </c>
      <c r="AB84" s="64" t="s">
        <v>6</v>
      </c>
      <c r="AC84" s="78" t="s">
        <v>88</v>
      </c>
      <c r="AD84" s="66">
        <v>202.5</v>
      </c>
      <c r="AE84" s="67">
        <f>+AA84*AD84</f>
        <v>1417.5</v>
      </c>
      <c r="AF84" s="22"/>
      <c r="AG84" s="22"/>
      <c r="AH84" s="22"/>
    </row>
    <row r="85" spans="3:34" ht="28.8" thickTop="1" thickBot="1">
      <c r="C85" s="7">
        <v>160</v>
      </c>
      <c r="D85" s="8" t="s">
        <v>6</v>
      </c>
      <c r="E85" s="59" t="s">
        <v>89</v>
      </c>
      <c r="F85" s="10">
        <v>35.25</v>
      </c>
      <c r="G85" s="11">
        <v>5640</v>
      </c>
      <c r="K85" s="71">
        <v>80</v>
      </c>
      <c r="L85" s="72" t="s">
        <v>6</v>
      </c>
      <c r="M85" s="77" t="s">
        <v>89</v>
      </c>
      <c r="N85" s="74">
        <v>35.25</v>
      </c>
      <c r="O85" s="75">
        <f t="shared" ref="O85:O87" si="11">+K85*N85</f>
        <v>2820</v>
      </c>
      <c r="P85" s="85">
        <f>SUM(O69:O85)</f>
        <v>22906.400000000001</v>
      </c>
      <c r="S85" s="70">
        <v>40</v>
      </c>
      <c r="T85" s="8" t="s">
        <v>6</v>
      </c>
      <c r="U85" s="59" t="s">
        <v>89</v>
      </c>
      <c r="V85" s="10">
        <v>35.25</v>
      </c>
      <c r="W85" s="69">
        <f t="shared" ref="W85:W87" si="12">+S85*V85</f>
        <v>1410</v>
      </c>
      <c r="AA85" s="70">
        <v>40</v>
      </c>
      <c r="AB85" s="8" t="s">
        <v>6</v>
      </c>
      <c r="AC85" s="59" t="s">
        <v>89</v>
      </c>
      <c r="AD85" s="10">
        <v>35.25</v>
      </c>
      <c r="AE85" s="69">
        <f t="shared" ref="AE85:AE87" si="13">+AA85*AD85</f>
        <v>1410</v>
      </c>
      <c r="AF85" s="22"/>
      <c r="AG85" s="22"/>
      <c r="AH85" s="22"/>
    </row>
    <row r="86" spans="3:34" ht="28.8" thickTop="1" thickBot="1">
      <c r="C86" s="7">
        <v>68</v>
      </c>
      <c r="D86" s="8" t="s">
        <v>6</v>
      </c>
      <c r="E86" s="59" t="s">
        <v>96</v>
      </c>
      <c r="F86" s="10">
        <v>360</v>
      </c>
      <c r="G86" s="11">
        <f>+F86*C86</f>
        <v>24480</v>
      </c>
      <c r="J86" s="84">
        <v>5</v>
      </c>
      <c r="K86" s="63">
        <v>34</v>
      </c>
      <c r="L86" s="64" t="s">
        <v>6</v>
      </c>
      <c r="M86" s="78" t="s">
        <v>96</v>
      </c>
      <c r="N86" s="66">
        <v>360</v>
      </c>
      <c r="O86" s="67">
        <f t="shared" si="11"/>
        <v>12240</v>
      </c>
      <c r="S86" s="70">
        <v>17</v>
      </c>
      <c r="T86" s="8" t="s">
        <v>6</v>
      </c>
      <c r="U86" s="59" t="s">
        <v>96</v>
      </c>
      <c r="V86" s="10">
        <v>360</v>
      </c>
      <c r="W86" s="69">
        <f t="shared" si="12"/>
        <v>6120</v>
      </c>
      <c r="AA86" s="70">
        <v>17</v>
      </c>
      <c r="AB86" s="8" t="s">
        <v>6</v>
      </c>
      <c r="AC86" s="59" t="s">
        <v>96</v>
      </c>
      <c r="AD86" s="10">
        <v>360</v>
      </c>
      <c r="AE86" s="69">
        <f t="shared" si="13"/>
        <v>6120</v>
      </c>
      <c r="AF86" s="22"/>
      <c r="AG86" s="22"/>
      <c r="AH86" s="22"/>
    </row>
    <row r="87" spans="3:34" ht="28.8" thickTop="1" thickBot="1">
      <c r="C87" s="7">
        <v>68</v>
      </c>
      <c r="D87" s="8" t="s">
        <v>6</v>
      </c>
      <c r="E87" s="59" t="s">
        <v>97</v>
      </c>
      <c r="F87" s="10">
        <v>360</v>
      </c>
      <c r="G87" s="11">
        <f>+F87*C87</f>
        <v>24480</v>
      </c>
      <c r="K87" s="71">
        <v>34</v>
      </c>
      <c r="L87" s="72" t="s">
        <v>6</v>
      </c>
      <c r="M87" s="77" t="s">
        <v>97</v>
      </c>
      <c r="N87" s="74">
        <v>360</v>
      </c>
      <c r="O87" s="75">
        <f t="shared" si="11"/>
        <v>12240</v>
      </c>
      <c r="P87" s="85">
        <f>SUM(O86:O87)</f>
        <v>24480</v>
      </c>
      <c r="S87" s="71">
        <v>17</v>
      </c>
      <c r="T87" s="72" t="s">
        <v>6</v>
      </c>
      <c r="U87" s="77" t="s">
        <v>97</v>
      </c>
      <c r="V87" s="74">
        <v>360</v>
      </c>
      <c r="W87" s="75">
        <f t="shared" si="12"/>
        <v>6120</v>
      </c>
      <c r="X87" s="85">
        <f>SUM(W84:W87)</f>
        <v>15270</v>
      </c>
      <c r="AA87" s="71">
        <v>17</v>
      </c>
      <c r="AB87" s="72" t="s">
        <v>6</v>
      </c>
      <c r="AC87" s="77" t="s">
        <v>97</v>
      </c>
      <c r="AD87" s="74">
        <v>360</v>
      </c>
      <c r="AE87" s="75">
        <f t="shared" si="13"/>
        <v>6120</v>
      </c>
      <c r="AF87" s="89">
        <f>SUM(AE84:AE87)</f>
        <v>15067.5</v>
      </c>
      <c r="AG87" s="22"/>
      <c r="AH87" s="22"/>
    </row>
    <row r="88" spans="3:34" ht="13.2">
      <c r="G88" s="31">
        <f>SUM(G7:G87)</f>
        <v>239175.9</v>
      </c>
      <c r="O88" s="31">
        <f>SUM(O7:O87)</f>
        <v>119621.15</v>
      </c>
      <c r="W88" s="31">
        <f>SUM(W7:W87)</f>
        <v>60207.639999999992</v>
      </c>
      <c r="AE88" s="31">
        <f>SUM(AE7:AE87)</f>
        <v>59347.110000000008</v>
      </c>
    </row>
    <row r="90" spans="3:34" ht="13.2">
      <c r="G90" s="60">
        <f>+O88+W88+AE88</f>
        <v>239175.9</v>
      </c>
      <c r="H90" s="31"/>
      <c r="I90" s="1"/>
      <c r="J90" s="3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3:AH17"/>
  <sheetViews>
    <sheetView workbookViewId="0">
      <selection activeCell="F7" sqref="F7"/>
    </sheetView>
  </sheetViews>
  <sheetFormatPr baseColWidth="10" defaultColWidth="12.6640625" defaultRowHeight="15.75" customHeight="1"/>
  <cols>
    <col min="5" max="5" width="38.109375" customWidth="1"/>
    <col min="13" max="13" width="33.88671875" customWidth="1"/>
    <col min="21" max="21" width="35.109375" customWidth="1"/>
    <col min="29" max="29" width="34.109375" customWidth="1"/>
  </cols>
  <sheetData>
    <row r="3" spans="3:34" ht="13.2">
      <c r="E3" s="1" t="s">
        <v>1</v>
      </c>
      <c r="M3" s="1" t="s">
        <v>2</v>
      </c>
      <c r="U3" s="1" t="s">
        <v>90</v>
      </c>
      <c r="AC3" s="1" t="s">
        <v>91</v>
      </c>
    </row>
    <row r="4" spans="3:34" ht="13.2">
      <c r="AF4" s="3"/>
      <c r="AG4" s="3"/>
      <c r="AH4" s="3"/>
    </row>
    <row r="5" spans="3:34" ht="14.4" thickBot="1">
      <c r="C5" s="33" t="s">
        <v>5</v>
      </c>
      <c r="D5" s="33" t="s">
        <v>6</v>
      </c>
      <c r="E5" s="33" t="s">
        <v>7</v>
      </c>
      <c r="F5" s="33" t="s">
        <v>8</v>
      </c>
      <c r="G5" s="33" t="s">
        <v>9</v>
      </c>
      <c r="K5" s="34" t="s">
        <v>5</v>
      </c>
      <c r="L5" s="34" t="s">
        <v>6</v>
      </c>
      <c r="M5" s="34" t="s">
        <v>7</v>
      </c>
      <c r="N5" s="34" t="s">
        <v>8</v>
      </c>
      <c r="O5" s="34" t="s">
        <v>9</v>
      </c>
      <c r="S5" s="33" t="s">
        <v>5</v>
      </c>
      <c r="T5" s="33" t="s">
        <v>6</v>
      </c>
      <c r="U5" s="33" t="s">
        <v>7</v>
      </c>
      <c r="V5" s="33" t="s">
        <v>8</v>
      </c>
      <c r="W5" s="33" t="s">
        <v>9</v>
      </c>
      <c r="AA5" s="33" t="s">
        <v>5</v>
      </c>
      <c r="AB5" s="33" t="s">
        <v>6</v>
      </c>
      <c r="AC5" s="33" t="s">
        <v>7</v>
      </c>
      <c r="AD5" s="33" t="s">
        <v>8</v>
      </c>
      <c r="AE5" s="33" t="s">
        <v>9</v>
      </c>
      <c r="AF5" s="35"/>
      <c r="AG5" s="35"/>
      <c r="AH5" s="35"/>
    </row>
    <row r="6" spans="3:34" ht="14.4" thickBot="1">
      <c r="C6" s="36">
        <v>400</v>
      </c>
      <c r="D6" s="37" t="s">
        <v>6</v>
      </c>
      <c r="E6" s="38" t="s">
        <v>98</v>
      </c>
      <c r="F6" s="39">
        <v>18</v>
      </c>
      <c r="G6" s="39">
        <f>+F6*C6</f>
        <v>7200</v>
      </c>
      <c r="H6" s="40"/>
      <c r="J6" s="92">
        <v>1</v>
      </c>
      <c r="K6" s="98">
        <v>200</v>
      </c>
      <c r="L6" s="99" t="s">
        <v>6</v>
      </c>
      <c r="M6" s="100" t="s">
        <v>98</v>
      </c>
      <c r="N6" s="101">
        <v>18</v>
      </c>
      <c r="O6" s="101">
        <f>+N6*K6</f>
        <v>3600</v>
      </c>
      <c r="P6" s="91"/>
      <c r="R6" s="92">
        <v>1</v>
      </c>
      <c r="S6" s="41">
        <v>100</v>
      </c>
      <c r="T6" s="37" t="s">
        <v>6</v>
      </c>
      <c r="U6" s="38" t="s">
        <v>98</v>
      </c>
      <c r="V6" s="39">
        <v>18</v>
      </c>
      <c r="W6" s="39">
        <f>+V6*S6</f>
        <v>1800</v>
      </c>
      <c r="Z6" s="92">
        <v>1</v>
      </c>
      <c r="AA6" s="41">
        <v>100</v>
      </c>
      <c r="AB6" s="37" t="s">
        <v>6</v>
      </c>
      <c r="AC6" s="38" t="s">
        <v>98</v>
      </c>
      <c r="AD6" s="39">
        <v>18</v>
      </c>
      <c r="AE6" s="39">
        <f>+AD6*AA6</f>
        <v>1800</v>
      </c>
      <c r="AF6" s="42"/>
      <c r="AG6" s="42"/>
      <c r="AH6" s="42"/>
    </row>
    <row r="7" spans="3:34" ht="28.2" thickBot="1">
      <c r="C7" s="36">
        <v>800</v>
      </c>
      <c r="D7" s="37" t="s">
        <v>6</v>
      </c>
      <c r="E7" s="38" t="s">
        <v>99</v>
      </c>
      <c r="F7" s="39">
        <v>27.4</v>
      </c>
      <c r="G7" s="39">
        <f>+F7*C7</f>
        <v>21920</v>
      </c>
      <c r="H7" s="40"/>
      <c r="J7" s="90"/>
      <c r="K7" s="98">
        <v>400</v>
      </c>
      <c r="L7" s="99" t="s">
        <v>6</v>
      </c>
      <c r="M7" s="102" t="s">
        <v>99</v>
      </c>
      <c r="N7" s="101">
        <v>27.4</v>
      </c>
      <c r="O7" s="101">
        <f>+N7*K7</f>
        <v>10960</v>
      </c>
      <c r="P7" s="93">
        <f>+O7</f>
        <v>10960</v>
      </c>
      <c r="S7" s="41">
        <v>200</v>
      </c>
      <c r="T7" s="37" t="s">
        <v>6</v>
      </c>
      <c r="U7" s="38" t="s">
        <v>99</v>
      </c>
      <c r="V7" s="39">
        <v>27.4</v>
      </c>
      <c r="W7" s="39">
        <f>+V7*S7</f>
        <v>5480</v>
      </c>
      <c r="AA7" s="41">
        <v>200</v>
      </c>
      <c r="AB7" s="37" t="s">
        <v>6</v>
      </c>
      <c r="AC7" s="38" t="s">
        <v>99</v>
      </c>
      <c r="AD7" s="39">
        <v>27.4</v>
      </c>
      <c r="AE7" s="39">
        <f>+AD7*AA7</f>
        <v>5480</v>
      </c>
      <c r="AF7" s="42"/>
      <c r="AG7" s="42"/>
      <c r="AH7" s="42"/>
    </row>
    <row r="8" spans="3:34" ht="13.8">
      <c r="C8" s="43"/>
      <c r="D8" s="37"/>
      <c r="E8" s="44"/>
      <c r="F8" s="39"/>
      <c r="G8" s="39"/>
      <c r="H8" s="40"/>
      <c r="K8" s="94"/>
      <c r="L8" s="95"/>
      <c r="M8" s="96"/>
      <c r="N8" s="97"/>
      <c r="O8" s="97"/>
      <c r="S8" s="45"/>
      <c r="T8" s="37"/>
      <c r="U8" s="44"/>
      <c r="V8" s="39"/>
      <c r="W8" s="39"/>
      <c r="AA8" s="45"/>
      <c r="AB8" s="37"/>
      <c r="AC8" s="44"/>
      <c r="AD8" s="39"/>
      <c r="AE8" s="39"/>
      <c r="AF8" s="46"/>
      <c r="AG8" s="46"/>
      <c r="AH8" s="46"/>
    </row>
    <row r="9" spans="3:34" ht="13.2">
      <c r="G9" s="31">
        <f>SUM(G6:G8)</f>
        <v>29120</v>
      </c>
      <c r="O9" s="31">
        <f>SUM(O6:O8)</f>
        <v>14560</v>
      </c>
      <c r="W9" s="31">
        <f>SUM(W6:W8)</f>
        <v>7280</v>
      </c>
      <c r="AE9" s="31">
        <f>SUM(AE6:AE8)</f>
        <v>7280</v>
      </c>
    </row>
    <row r="11" spans="3:34" ht="15.75" customHeight="1">
      <c r="G11" s="60">
        <f>+O9+AE9+W9</f>
        <v>29120</v>
      </c>
    </row>
    <row r="14" spans="3:34" ht="13.2">
      <c r="C14" s="6"/>
      <c r="D14" s="6"/>
      <c r="E14" s="6"/>
      <c r="F14" s="6"/>
      <c r="G14" s="6"/>
      <c r="H14" s="3"/>
      <c r="I14" s="3"/>
    </row>
    <row r="15" spans="3:34" ht="13.2">
      <c r="C15" s="47"/>
      <c r="D15" s="48"/>
      <c r="E15" s="49"/>
      <c r="F15" s="50"/>
      <c r="G15" s="50"/>
      <c r="H15" s="51"/>
      <c r="I15" s="3"/>
    </row>
    <row r="16" spans="3:34" ht="13.2">
      <c r="C16" s="47"/>
      <c r="D16" s="48"/>
      <c r="E16" s="49"/>
      <c r="F16" s="50"/>
      <c r="G16" s="50"/>
      <c r="H16" s="51"/>
      <c r="I16" s="3"/>
    </row>
    <row r="17" spans="3:9" ht="13.2">
      <c r="C17" s="52"/>
      <c r="D17" s="48"/>
      <c r="E17" s="53"/>
      <c r="F17" s="50"/>
      <c r="G17" s="50"/>
      <c r="H17" s="51"/>
      <c r="I1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3:AG12"/>
  <sheetViews>
    <sheetView tabSelected="1" workbookViewId="0">
      <selection activeCell="E23" sqref="E23"/>
    </sheetView>
  </sheetViews>
  <sheetFormatPr baseColWidth="10" defaultColWidth="12.6640625" defaultRowHeight="15.75" customHeight="1"/>
  <cols>
    <col min="5" max="5" width="31.77734375" customWidth="1"/>
    <col min="13" max="13" width="31.44140625" customWidth="1"/>
    <col min="21" max="21" width="32.88671875" customWidth="1"/>
    <col min="29" max="29" width="33.109375" customWidth="1"/>
  </cols>
  <sheetData>
    <row r="3" spans="3:33" ht="13.2">
      <c r="E3" s="1" t="s">
        <v>1</v>
      </c>
      <c r="M3" s="1" t="s">
        <v>92</v>
      </c>
      <c r="U3" s="1" t="s">
        <v>90</v>
      </c>
      <c r="AC3" s="1" t="s">
        <v>93</v>
      </c>
    </row>
    <row r="4" spans="3:33" ht="15.75" customHeight="1" thickBot="1"/>
    <row r="5" spans="3:33" ht="15" thickTop="1" thickBot="1">
      <c r="C5" s="34" t="s">
        <v>5</v>
      </c>
      <c r="D5" s="34" t="s">
        <v>6</v>
      </c>
      <c r="E5" s="34" t="s">
        <v>7</v>
      </c>
      <c r="F5" s="34" t="s">
        <v>8</v>
      </c>
      <c r="G5" s="34" t="s">
        <v>9</v>
      </c>
      <c r="K5" s="34" t="s">
        <v>5</v>
      </c>
      <c r="L5" s="34" t="s">
        <v>6</v>
      </c>
      <c r="M5" s="34" t="s">
        <v>7</v>
      </c>
      <c r="N5" s="34" t="s">
        <v>8</v>
      </c>
      <c r="O5" s="34" t="s">
        <v>9</v>
      </c>
      <c r="S5" s="34" t="s">
        <v>5</v>
      </c>
      <c r="T5" s="34" t="s">
        <v>6</v>
      </c>
      <c r="U5" s="34" t="s">
        <v>7</v>
      </c>
      <c r="V5" s="34" t="s">
        <v>8</v>
      </c>
      <c r="W5" s="34" t="s">
        <v>9</v>
      </c>
      <c r="Z5" s="12">
        <v>1</v>
      </c>
      <c r="AA5" s="34" t="s">
        <v>5</v>
      </c>
      <c r="AB5" s="34" t="s">
        <v>6</v>
      </c>
      <c r="AC5" s="34" t="s">
        <v>7</v>
      </c>
      <c r="AD5" s="34" t="s">
        <v>8</v>
      </c>
      <c r="AE5" s="34" t="s">
        <v>9</v>
      </c>
      <c r="AF5" s="35"/>
      <c r="AG5" s="35"/>
    </row>
    <row r="6" spans="3:33" ht="14.4" thickTop="1" thickBot="1">
      <c r="C6" s="103">
        <v>5550</v>
      </c>
      <c r="D6" s="104" t="s">
        <v>6</v>
      </c>
      <c r="E6" s="105" t="s">
        <v>100</v>
      </c>
      <c r="F6" s="106">
        <v>4.5</v>
      </c>
      <c r="G6" s="106">
        <f>+C6*F6</f>
        <v>24975</v>
      </c>
      <c r="H6" s="54"/>
      <c r="J6" s="61">
        <v>1</v>
      </c>
      <c r="K6" s="108">
        <v>2775</v>
      </c>
      <c r="L6" s="109" t="s">
        <v>6</v>
      </c>
      <c r="M6" s="110" t="s">
        <v>100</v>
      </c>
      <c r="N6" s="111">
        <v>4.5</v>
      </c>
      <c r="O6" s="112">
        <f>+K6*N6</f>
        <v>12487.5</v>
      </c>
      <c r="R6" s="61">
        <v>1</v>
      </c>
      <c r="S6" s="108">
        <v>1388</v>
      </c>
      <c r="T6" s="109" t="s">
        <v>6</v>
      </c>
      <c r="U6" s="110" t="s">
        <v>100</v>
      </c>
      <c r="V6" s="111">
        <v>4.5</v>
      </c>
      <c r="W6" s="112">
        <f>+S6*V6</f>
        <v>6246</v>
      </c>
      <c r="AA6" s="108">
        <v>1387</v>
      </c>
      <c r="AB6" s="109" t="s">
        <v>6</v>
      </c>
      <c r="AC6" s="110" t="s">
        <v>100</v>
      </c>
      <c r="AD6" s="111">
        <v>4.5</v>
      </c>
      <c r="AE6" s="112">
        <f>+AA6*AD6</f>
        <v>6241.5</v>
      </c>
      <c r="AF6" s="55"/>
      <c r="AG6" s="55"/>
    </row>
    <row r="7" spans="3:33" ht="14.4" thickTop="1" thickBot="1">
      <c r="C7" s="103">
        <v>5550</v>
      </c>
      <c r="D7" s="104" t="s">
        <v>6</v>
      </c>
      <c r="E7" s="105" t="s">
        <v>101</v>
      </c>
      <c r="F7" s="106">
        <v>4.5</v>
      </c>
      <c r="G7" s="106">
        <f t="shared" ref="G7:G9" si="0">+C7*F7</f>
        <v>24975</v>
      </c>
      <c r="H7" s="54"/>
      <c r="K7" s="115">
        <v>2775</v>
      </c>
      <c r="L7" s="116" t="s">
        <v>6</v>
      </c>
      <c r="M7" s="117" t="s">
        <v>101</v>
      </c>
      <c r="N7" s="118">
        <v>4.5</v>
      </c>
      <c r="O7" s="119">
        <f t="shared" ref="O7:O9" si="1">+K7*N7</f>
        <v>12487.5</v>
      </c>
      <c r="P7" s="62">
        <f>SUM(O6:O7)</f>
        <v>24975</v>
      </c>
      <c r="S7" s="113">
        <v>1388</v>
      </c>
      <c r="T7" s="104" t="s">
        <v>6</v>
      </c>
      <c r="U7" s="105" t="s">
        <v>101</v>
      </c>
      <c r="V7" s="106">
        <v>4.5</v>
      </c>
      <c r="W7" s="114">
        <f t="shared" ref="W7:W9" si="2">+S7*V7</f>
        <v>6246</v>
      </c>
      <c r="AA7" s="113">
        <v>1387</v>
      </c>
      <c r="AB7" s="104" t="s">
        <v>6</v>
      </c>
      <c r="AC7" s="105" t="s">
        <v>101</v>
      </c>
      <c r="AD7" s="106">
        <v>4.5</v>
      </c>
      <c r="AE7" s="114">
        <f t="shared" ref="AE7:AE9" si="3">+AA7*AD7</f>
        <v>6241.5</v>
      </c>
      <c r="AF7" s="56"/>
      <c r="AG7" s="56"/>
    </row>
    <row r="8" spans="3:33" ht="14.4" thickTop="1" thickBot="1">
      <c r="C8" s="103">
        <v>5550</v>
      </c>
      <c r="D8" s="104" t="s">
        <v>6</v>
      </c>
      <c r="E8" s="105" t="s">
        <v>102</v>
      </c>
      <c r="F8" s="106">
        <v>4.5</v>
      </c>
      <c r="G8" s="106">
        <f t="shared" si="0"/>
        <v>24975</v>
      </c>
      <c r="H8" s="54"/>
      <c r="J8" s="61">
        <v>2</v>
      </c>
      <c r="K8" s="108">
        <v>2775</v>
      </c>
      <c r="L8" s="109" t="s">
        <v>6</v>
      </c>
      <c r="M8" s="110" t="s">
        <v>102</v>
      </c>
      <c r="N8" s="111">
        <v>4.5</v>
      </c>
      <c r="O8" s="112">
        <f t="shared" si="1"/>
        <v>12487.5</v>
      </c>
      <c r="S8" s="113">
        <v>1388</v>
      </c>
      <c r="T8" s="104" t="s">
        <v>6</v>
      </c>
      <c r="U8" s="105" t="s">
        <v>102</v>
      </c>
      <c r="V8" s="106">
        <v>4.5</v>
      </c>
      <c r="W8" s="114">
        <f t="shared" si="2"/>
        <v>6246</v>
      </c>
      <c r="AA8" s="113">
        <v>1387</v>
      </c>
      <c r="AB8" s="104" t="s">
        <v>6</v>
      </c>
      <c r="AC8" s="105" t="s">
        <v>102</v>
      </c>
      <c r="AD8" s="106">
        <v>4.5</v>
      </c>
      <c r="AE8" s="114">
        <f t="shared" si="3"/>
        <v>6241.5</v>
      </c>
      <c r="AF8" s="56"/>
      <c r="AG8" s="56"/>
    </row>
    <row r="9" spans="3:33" ht="14.4" thickTop="1" thickBot="1">
      <c r="C9" s="103">
        <v>5550</v>
      </c>
      <c r="D9" s="104" t="s">
        <v>6</v>
      </c>
      <c r="E9" s="105" t="s">
        <v>103</v>
      </c>
      <c r="F9" s="106">
        <v>4.5</v>
      </c>
      <c r="G9" s="106">
        <f t="shared" si="0"/>
        <v>24975</v>
      </c>
      <c r="K9" s="115">
        <v>2775</v>
      </c>
      <c r="L9" s="116" t="s">
        <v>6</v>
      </c>
      <c r="M9" s="117" t="s">
        <v>103</v>
      </c>
      <c r="N9" s="118">
        <v>4.5</v>
      </c>
      <c r="O9" s="119">
        <f t="shared" si="1"/>
        <v>12487.5</v>
      </c>
      <c r="P9" s="120">
        <f>SUM(O8:O9)</f>
        <v>24975</v>
      </c>
      <c r="S9" s="115">
        <v>1388</v>
      </c>
      <c r="T9" s="116" t="s">
        <v>6</v>
      </c>
      <c r="U9" s="117" t="s">
        <v>103</v>
      </c>
      <c r="V9" s="118">
        <v>4.5</v>
      </c>
      <c r="W9" s="119">
        <f t="shared" si="2"/>
        <v>6246</v>
      </c>
      <c r="AA9" s="115">
        <v>1387</v>
      </c>
      <c r="AB9" s="116" t="s">
        <v>6</v>
      </c>
      <c r="AC9" s="117" t="s">
        <v>103</v>
      </c>
      <c r="AD9" s="118">
        <v>4.5</v>
      </c>
      <c r="AE9" s="119">
        <f t="shared" si="3"/>
        <v>6241.5</v>
      </c>
    </row>
    <row r="10" spans="3:33" ht="13.2">
      <c r="G10" s="107">
        <f>SUM(G6:G9)</f>
        <v>99900</v>
      </c>
      <c r="O10" s="107">
        <f>SUM(O6:O9)</f>
        <v>49950</v>
      </c>
      <c r="W10" s="107">
        <f>SUM(W6:W9)</f>
        <v>24984</v>
      </c>
      <c r="AE10" s="107">
        <f>SUM(AE6:AE9)</f>
        <v>24966</v>
      </c>
    </row>
    <row r="12" spans="3:33" ht="15.75" customHeight="1">
      <c r="G12" s="31">
        <f>SUM(O10,W10,AE10)</f>
        <v>99900</v>
      </c>
      <c r="S12">
        <f>1388+1388</f>
        <v>2776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2:AD12"/>
  <sheetViews>
    <sheetView topLeftCell="A5" workbookViewId="0">
      <selection activeCell="D7" sqref="D7:D9"/>
    </sheetView>
  </sheetViews>
  <sheetFormatPr baseColWidth="10" defaultColWidth="12.6640625" defaultRowHeight="15.75" customHeight="1"/>
  <cols>
    <col min="5" max="5" width="34.33203125" customWidth="1"/>
    <col min="12" max="12" width="25.77734375" customWidth="1"/>
    <col min="19" max="19" width="25.6640625" customWidth="1"/>
    <col min="26" max="26" width="24.88671875" customWidth="1"/>
  </cols>
  <sheetData>
    <row r="2" spans="3:30" ht="13.2">
      <c r="E2" s="1" t="s">
        <v>94</v>
      </c>
      <c r="L2" s="1" t="s">
        <v>92</v>
      </c>
      <c r="S2" s="1" t="s">
        <v>95</v>
      </c>
      <c r="Z2" s="1" t="s">
        <v>91</v>
      </c>
    </row>
    <row r="3" spans="3:30" ht="13.8" thickBot="1">
      <c r="AC3" s="3"/>
      <c r="AD3" s="3"/>
    </row>
    <row r="4" spans="3:30" ht="14.4" thickBot="1"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I4" s="140">
        <v>1</v>
      </c>
      <c r="J4" s="141" t="s">
        <v>5</v>
      </c>
      <c r="K4" s="34" t="s">
        <v>6</v>
      </c>
      <c r="L4" s="34" t="s">
        <v>7</v>
      </c>
      <c r="M4" s="34" t="s">
        <v>8</v>
      </c>
      <c r="N4" s="34" t="s">
        <v>9</v>
      </c>
      <c r="P4" s="140">
        <v>1</v>
      </c>
      <c r="Q4" s="141" t="s">
        <v>5</v>
      </c>
      <c r="R4" s="34" t="s">
        <v>6</v>
      </c>
      <c r="S4" s="34" t="s">
        <v>7</v>
      </c>
      <c r="T4" s="34" t="s">
        <v>8</v>
      </c>
      <c r="U4" s="34" t="s">
        <v>9</v>
      </c>
      <c r="X4" s="34" t="s">
        <v>5</v>
      </c>
      <c r="Y4" s="34" t="s">
        <v>6</v>
      </c>
      <c r="Z4" s="34" t="s">
        <v>7</v>
      </c>
      <c r="AA4" s="34" t="s">
        <v>8</v>
      </c>
      <c r="AB4" s="34" t="s">
        <v>9</v>
      </c>
      <c r="AC4" s="35"/>
      <c r="AD4" s="35"/>
    </row>
    <row r="5" spans="3:30" ht="13.8" thickBot="1">
      <c r="C5" s="123">
        <v>150</v>
      </c>
      <c r="D5" s="57" t="s">
        <v>6</v>
      </c>
      <c r="E5" s="121" t="s">
        <v>104</v>
      </c>
      <c r="F5" s="58">
        <v>112.42</v>
      </c>
      <c r="G5" s="58">
        <f>+F5*C5</f>
        <v>16863</v>
      </c>
      <c r="H5" s="40"/>
      <c r="J5" s="125">
        <v>75</v>
      </c>
      <c r="K5" s="126" t="s">
        <v>6</v>
      </c>
      <c r="L5" s="127" t="s">
        <v>104</v>
      </c>
      <c r="M5" s="128">
        <v>112.42</v>
      </c>
      <c r="N5" s="129">
        <f>+M5*J5</f>
        <v>8431.5</v>
      </c>
      <c r="Q5" s="125">
        <v>38</v>
      </c>
      <c r="R5" s="126" t="s">
        <v>6</v>
      </c>
      <c r="S5" s="127" t="s">
        <v>104</v>
      </c>
      <c r="T5" s="128">
        <v>112.42</v>
      </c>
      <c r="U5" s="129">
        <f>+T5*Q5</f>
        <v>4271.96</v>
      </c>
      <c r="W5" s="140">
        <v>1</v>
      </c>
      <c r="X5" s="125">
        <v>37</v>
      </c>
      <c r="Y5" s="126" t="s">
        <v>6</v>
      </c>
      <c r="Z5" s="127" t="s">
        <v>104</v>
      </c>
      <c r="AA5" s="128">
        <v>112.42</v>
      </c>
      <c r="AB5" s="129">
        <f>+AA5*X5</f>
        <v>4159.54</v>
      </c>
      <c r="AC5" s="50"/>
      <c r="AD5" s="50"/>
    </row>
    <row r="6" spans="3:30" ht="13.8" thickBot="1">
      <c r="C6" s="123">
        <v>80</v>
      </c>
      <c r="D6" s="57" t="s">
        <v>6</v>
      </c>
      <c r="E6" s="121" t="s">
        <v>105</v>
      </c>
      <c r="F6" s="58">
        <v>211.96</v>
      </c>
      <c r="G6" s="58">
        <f t="shared" ref="G6:G9" si="0">+F6*C6</f>
        <v>16956.8</v>
      </c>
      <c r="H6" s="40"/>
      <c r="J6" s="130">
        <v>40</v>
      </c>
      <c r="K6" s="131" t="s">
        <v>6</v>
      </c>
      <c r="L6" s="132" t="s">
        <v>105</v>
      </c>
      <c r="M6" s="133">
        <v>211.96</v>
      </c>
      <c r="N6" s="134">
        <f t="shared" ref="N6:N9" si="1">+M6*J6</f>
        <v>8478.4</v>
      </c>
      <c r="Q6" s="139">
        <v>20</v>
      </c>
      <c r="R6" s="57" t="s">
        <v>6</v>
      </c>
      <c r="S6" s="121" t="s">
        <v>105</v>
      </c>
      <c r="T6" s="58">
        <v>211.96</v>
      </c>
      <c r="U6" s="137">
        <f t="shared" ref="U6:U9" si="2">+T6*Q6</f>
        <v>4239.2</v>
      </c>
      <c r="X6" s="139">
        <v>20</v>
      </c>
      <c r="Y6" s="57" t="s">
        <v>6</v>
      </c>
      <c r="Z6" s="121" t="s">
        <v>105</v>
      </c>
      <c r="AA6" s="58">
        <v>211.96</v>
      </c>
      <c r="AB6" s="137">
        <f t="shared" ref="AB6:AB9" si="3">+AA6*X6</f>
        <v>4239.2</v>
      </c>
      <c r="AC6" s="32"/>
      <c r="AD6" s="32"/>
    </row>
    <row r="7" spans="3:30" ht="13.8" thickBot="1">
      <c r="C7" s="124">
        <v>150</v>
      </c>
      <c r="D7" s="57" t="s">
        <v>6</v>
      </c>
      <c r="E7" s="121" t="s">
        <v>106</v>
      </c>
      <c r="F7" s="58">
        <v>85.45</v>
      </c>
      <c r="G7" s="58">
        <f t="shared" si="0"/>
        <v>12817.5</v>
      </c>
      <c r="I7" s="140">
        <v>2</v>
      </c>
      <c r="J7" s="135">
        <v>75</v>
      </c>
      <c r="K7" s="126" t="s">
        <v>6</v>
      </c>
      <c r="L7" s="127" t="s">
        <v>106</v>
      </c>
      <c r="M7" s="128">
        <v>85.45</v>
      </c>
      <c r="N7" s="129">
        <f t="shared" si="1"/>
        <v>6408.75</v>
      </c>
      <c r="Q7" s="136">
        <v>38</v>
      </c>
      <c r="R7" s="57" t="s">
        <v>6</v>
      </c>
      <c r="S7" s="121" t="s">
        <v>106</v>
      </c>
      <c r="T7" s="58">
        <v>85.45</v>
      </c>
      <c r="U7" s="137">
        <f t="shared" si="2"/>
        <v>3247.1</v>
      </c>
      <c r="X7" s="136">
        <v>37</v>
      </c>
      <c r="Y7" s="57" t="s">
        <v>6</v>
      </c>
      <c r="Z7" s="121" t="s">
        <v>106</v>
      </c>
      <c r="AA7" s="58">
        <v>85.45</v>
      </c>
      <c r="AB7" s="137">
        <f t="shared" si="3"/>
        <v>3161.65</v>
      </c>
    </row>
    <row r="8" spans="3:30" ht="13.2">
      <c r="C8" s="124">
        <v>80</v>
      </c>
      <c r="D8" s="57" t="s">
        <v>6</v>
      </c>
      <c r="E8" s="121" t="s">
        <v>107</v>
      </c>
      <c r="F8" s="58">
        <v>110.14</v>
      </c>
      <c r="G8" s="58">
        <f t="shared" si="0"/>
        <v>8811.2000000000007</v>
      </c>
      <c r="J8" s="136">
        <v>40</v>
      </c>
      <c r="K8" s="57" t="s">
        <v>6</v>
      </c>
      <c r="L8" s="121" t="s">
        <v>107</v>
      </c>
      <c r="M8" s="58">
        <v>110.14</v>
      </c>
      <c r="N8" s="137">
        <f t="shared" si="1"/>
        <v>4405.6000000000004</v>
      </c>
      <c r="Q8" s="136">
        <v>20</v>
      </c>
      <c r="R8" s="57" t="s">
        <v>6</v>
      </c>
      <c r="S8" s="121" t="s">
        <v>107</v>
      </c>
      <c r="T8" s="58">
        <v>110.14</v>
      </c>
      <c r="U8" s="137">
        <f t="shared" si="2"/>
        <v>2202.8000000000002</v>
      </c>
      <c r="X8" s="136">
        <v>20</v>
      </c>
      <c r="Y8" s="57" t="s">
        <v>6</v>
      </c>
      <c r="Z8" s="121" t="s">
        <v>107</v>
      </c>
      <c r="AA8" s="58">
        <v>110.14</v>
      </c>
      <c r="AB8" s="137">
        <f t="shared" si="3"/>
        <v>2202.8000000000002</v>
      </c>
    </row>
    <row r="9" spans="3:30" ht="15.75" customHeight="1" thickBot="1">
      <c r="C9" s="123">
        <v>50</v>
      </c>
      <c r="D9" s="57" t="s">
        <v>6</v>
      </c>
      <c r="E9" s="122" t="s">
        <v>108</v>
      </c>
      <c r="F9" s="58">
        <v>434.65</v>
      </c>
      <c r="G9" s="58">
        <f t="shared" si="0"/>
        <v>21732.5</v>
      </c>
      <c r="J9" s="130">
        <v>25</v>
      </c>
      <c r="K9" s="131" t="s">
        <v>6</v>
      </c>
      <c r="L9" s="138" t="s">
        <v>108</v>
      </c>
      <c r="M9" s="133">
        <v>434.65</v>
      </c>
      <c r="N9" s="134">
        <f t="shared" si="1"/>
        <v>10866.25</v>
      </c>
      <c r="Q9" s="130">
        <v>13</v>
      </c>
      <c r="R9" s="131" t="s">
        <v>6</v>
      </c>
      <c r="S9" s="138" t="s">
        <v>108</v>
      </c>
      <c r="T9" s="133">
        <v>434.65</v>
      </c>
      <c r="U9" s="134">
        <f t="shared" si="2"/>
        <v>5650.45</v>
      </c>
      <c r="X9" s="130">
        <v>12</v>
      </c>
      <c r="Y9" s="131" t="s">
        <v>6</v>
      </c>
      <c r="Z9" s="138" t="s">
        <v>108</v>
      </c>
      <c r="AA9" s="133">
        <v>434.65</v>
      </c>
      <c r="AB9" s="134">
        <f t="shared" si="3"/>
        <v>5215.7999999999993</v>
      </c>
    </row>
    <row r="10" spans="3:30" ht="15.75" customHeight="1">
      <c r="G10" s="107">
        <f>SUM(G5:G9)</f>
        <v>77181</v>
      </c>
      <c r="N10" s="107">
        <f>SUM(N5:N9)</f>
        <v>38590.5</v>
      </c>
      <c r="U10" s="107">
        <f>SUM(U5:U9)</f>
        <v>19611.510000000002</v>
      </c>
      <c r="AB10" s="107">
        <f>SUM(AB5:AB9)</f>
        <v>18978.989999999998</v>
      </c>
    </row>
    <row r="12" spans="3:30" ht="15.75" customHeight="1">
      <c r="G12" s="60">
        <f>+N10+U10+AB10</f>
        <v>77181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ALIMENTACION</vt:lpstr>
      <vt:lpstr>LIMPIEZA</vt:lpstr>
      <vt:lpstr>SANITARIOS</vt:lpstr>
      <vt:lpstr>MEDICINALES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2024-07-17T22:39:36Z</dcterms:created>
  <dcterms:modified xsi:type="dcterms:W3CDTF">2024-08-14T02:32:33Z</dcterms:modified>
</cp:coreProperties>
</file>